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 activeTab="4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40" i="6" l="1"/>
  <c r="E40" i="6"/>
  <c r="D40" i="6"/>
  <c r="F37" i="6"/>
  <c r="E37" i="6"/>
  <c r="D37" i="6"/>
  <c r="F34" i="6"/>
  <c r="E34" i="6"/>
  <c r="D34" i="6"/>
  <c r="F30" i="6"/>
  <c r="E30" i="6"/>
  <c r="D30" i="6"/>
  <c r="F27" i="6"/>
  <c r="E27" i="6"/>
  <c r="D27" i="6"/>
  <c r="F17" i="6"/>
  <c r="E17" i="6"/>
  <c r="D17" i="6"/>
  <c r="F14" i="6"/>
  <c r="E14" i="6"/>
  <c r="D14" i="6"/>
  <c r="F11" i="6"/>
  <c r="E11" i="6"/>
  <c r="D11" i="6"/>
  <c r="K28" i="5"/>
  <c r="L28" i="5"/>
  <c r="M28" i="5"/>
  <c r="K59" i="5"/>
  <c r="L59" i="5"/>
  <c r="M59" i="5"/>
  <c r="K50" i="5"/>
  <c r="L50" i="5"/>
  <c r="M50" i="5"/>
  <c r="K40" i="5"/>
  <c r="L40" i="5"/>
  <c r="M40" i="5"/>
  <c r="K63" i="5"/>
  <c r="K64" i="5" s="1"/>
  <c r="L63" i="5"/>
  <c r="L64" i="5" s="1"/>
  <c r="M63" i="5"/>
  <c r="M64" i="5" s="1"/>
  <c r="D18" i="6" l="1"/>
  <c r="F18" i="6"/>
  <c r="E41" i="6"/>
  <c r="E18" i="6"/>
  <c r="D41" i="6"/>
  <c r="F41" i="6"/>
</calcChain>
</file>

<file path=xl/sharedStrings.xml><?xml version="1.0" encoding="utf-8"?>
<sst xmlns="http://schemas.openxmlformats.org/spreadsheetml/2006/main" count="468" uniqueCount="280">
  <si>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</si>
  <si>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</si>
  <si>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</si>
  <si>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</si>
  <si>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</si>
  <si>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</si>
  <si>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</si>
  <si>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</si>
  <si>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</si>
  <si>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</si>
  <si>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</si>
  <si>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</si>
  <si>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</si>
  <si>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</si>
  <si>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</si>
  <si>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</si>
  <si>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</si>
  <si>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</si>
  <si>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</si>
  <si>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</si>
  <si>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</si>
  <si>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</si>
  <si>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</si>
  <si>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</si>
  <si>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</si>
  <si>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</si>
  <si>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</si>
  <si>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</si>
  <si>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</si>
  <si>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</si>
  <si>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</si>
  <si>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</si>
  <si>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</si>
  <si>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</si>
  <si>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</si>
  <si>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</si>
  <si>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</si>
  <si>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</si>
  <si>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</si>
  <si>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</si>
  <si>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</si>
  <si>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</si>
  <si>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</si>
  <si>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</si>
  <si>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</si>
  <si>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</si>
  <si>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</si>
  <si>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</si>
  <si>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</si>
  <si>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</si>
  <si>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</si>
  <si>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</si>
  <si>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</si>
  <si>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</si>
  <si>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</si>
  <si>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</si>
  <si>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</si>
  <si>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</si>
  <si>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</si>
  <si>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</si>
  <si>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</si>
  <si>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</si>
  <si>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</si>
  <si>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</si>
  <si>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</si>
  <si>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</si>
  <si>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</si>
  <si>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</si>
  <si>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</si>
  <si>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</si>
  <si>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</si>
  <si>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</si>
  <si>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</si>
  <si>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</si>
  <si>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</si>
  <si>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</si>
  <si>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</si>
  <si>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</si>
  <si>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</si>
  <si>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</si>
  <si>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</si>
  <si>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</si>
  <si>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</si>
  <si>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Baghdad Motor Cars Servicing (SBMC)</t>
  </si>
  <si>
    <t>Al-Mosul for funfairs (SMOF)</t>
  </si>
  <si>
    <t>Northern Soft Drinks (INSD)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</si>
  <si>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</si>
  <si>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</si>
  <si>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</si>
  <si>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</si>
  <si>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</si>
  <si>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</si>
  <si>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</si>
  <si>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</si>
  <si>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</si>
  <si>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</si>
  <si>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</si>
  <si>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The Light Industries</t>
  </si>
  <si>
    <t>ITLI</t>
  </si>
  <si>
    <t>Iraqi Islamic Bank</t>
  </si>
  <si>
    <t>BIIB</t>
  </si>
  <si>
    <t>BBAY</t>
  </si>
  <si>
    <t>Babylon Bank</t>
  </si>
  <si>
    <t>Investment Bank of Iraq</t>
  </si>
  <si>
    <t>BIBI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</si>
  <si>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</si>
  <si>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</si>
  <si>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</si>
  <si>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</si>
  <si>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</si>
  <si>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</si>
  <si>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</si>
  <si>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</si>
  <si>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</si>
  <si>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</si>
  <si>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</si>
  <si>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</si>
  <si>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</si>
  <si>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</si>
  <si>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</si>
  <si>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</si>
  <si>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</si>
  <si>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</si>
  <si>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</si>
  <si>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</si>
  <si>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</si>
  <si>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</si>
  <si>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</si>
  <si>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</si>
  <si>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</si>
  <si>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</si>
  <si>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</si>
  <si>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</si>
  <si>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</si>
  <si>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</si>
  <si>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</si>
  <si>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</si>
  <si>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</si>
  <si>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</si>
  <si>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</si>
  <si>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</si>
  <si>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</si>
  <si>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</si>
  <si>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</si>
  <si>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</si>
  <si>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</si>
  <si>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 -HiLal Industries</t>
  </si>
  <si>
    <t>IHLI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</si>
  <si>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</si>
  <si>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</si>
  <si>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</si>
  <si>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</si>
  <si>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</si>
  <si>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</si>
  <si>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</si>
  <si>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</si>
  <si>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</si>
  <si>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</si>
  <si>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</si>
  <si>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</si>
  <si>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</si>
  <si>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</si>
  <si>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</si>
  <si>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</si>
  <si>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</si>
  <si>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</si>
  <si>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2/10/2013 for not produce the Annual disclosure for 2013,2014 and  the quarterly disclosure for (second ,third )  of 2013 and first  quarter for 2014, the quartely disclosure for the first&amp;second and thired quarter of 2015 . At closing price( 0.350).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</si>
  <si>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</si>
  <si>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</si>
  <si>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</si>
  <si>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</si>
  <si>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</si>
  <si>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</si>
  <si>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suspende trading from 5/8/2012 for not producing Annual disclosure for (2010,2011,2012,2013,2014) and quartely disclosure for (first , second third ) of 2014 and first&amp;second thired quarter for 2015 at closing price (1.690) ID .</t>
  </si>
  <si>
    <t>MTIR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</si>
  <si>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</si>
  <si>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</si>
  <si>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</si>
  <si>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</si>
  <si>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</si>
  <si>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</si>
  <si>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</si>
  <si>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</si>
  <si>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</si>
  <si>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</si>
  <si>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</si>
  <si>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</si>
  <si>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</si>
  <si>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</si>
  <si>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</si>
  <si>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</si>
  <si>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</si>
  <si>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</si>
  <si>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</si>
  <si>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</si>
  <si>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</si>
  <si>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</si>
  <si>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</si>
  <si>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</si>
  <si>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</si>
  <si>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</si>
  <si>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</si>
  <si>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</si>
  <si>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</si>
  <si>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</si>
  <si>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</si>
  <si>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</si>
  <si>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</si>
  <si>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</si>
  <si>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Al_Iraqia For Money Transfer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</si>
  <si>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</si>
  <si>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</si>
  <si>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</si>
  <si>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</si>
  <si>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</si>
  <si>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</si>
  <si>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</si>
  <si>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</si>
  <si>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</si>
  <si>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</si>
  <si>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</si>
  <si>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</si>
  <si>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</si>
  <si>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</si>
  <si>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</si>
  <si>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</si>
  <si>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</si>
  <si>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</si>
  <si>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</si>
  <si>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</si>
  <si>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</si>
  <si>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</si>
  <si>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</si>
  <si>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</si>
  <si>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</si>
  <si>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</si>
  <si>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</si>
  <si>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</si>
  <si>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>al- nukhba for construction</t>
  </si>
  <si>
    <t>SNUC</t>
  </si>
  <si>
    <t>National Bank Of Iraq(BNOI)</t>
  </si>
  <si>
    <t xml:space="preserve">General Assembly Meeting will be holding on Thursday 26/5/2016 at Bank Of Baghdad,  to discuss financial statement of the ended year 2015,cash divided from  ,suspend trading from 23/5/2016 . </t>
  </si>
  <si>
    <t>BBOB</t>
  </si>
  <si>
    <t>Bank Of Baghdad</t>
  </si>
  <si>
    <t>Total of Insurance  Sector</t>
  </si>
  <si>
    <t>Al-Khatem Telecoms</t>
  </si>
  <si>
    <t>TZNI</t>
  </si>
  <si>
    <t xml:space="preserve">General Assembly Meeting will be holding on Thursday 2/6/2016 at company building,  to discuss financial statement of the ended year 2015 ,suspend trading from 30/5/2016 . </t>
  </si>
  <si>
    <t>AL_RABITA AL_MALIYA CO(MTRA)</t>
  </si>
  <si>
    <t>Mamoura Realestate Investment</t>
  </si>
  <si>
    <t>SMRI</t>
  </si>
  <si>
    <t>Total of Agriculture sector</t>
  </si>
  <si>
    <t>Regular Market  Bulletin  No (102)</t>
  </si>
  <si>
    <t>Trading Session Monday 30/5/2016</t>
  </si>
  <si>
    <t xml:space="preserve"> Non Trading Companies in Iraq Stock Exchange for Monday 30/5/2016</t>
  </si>
  <si>
    <t xml:space="preserve">                  suspend trading Companies in Iraq Stock Exchange for Monday 30/5/2016</t>
  </si>
  <si>
    <t xml:space="preserve"> News for listed companies in Iraq Stock Exchange for Monday 30/5/2016</t>
  </si>
  <si>
    <t>ISX  Index60 was about (507.95) point  which Decrease about (0.69)</t>
  </si>
  <si>
    <t xml:space="preserve">Non Iraqis' Bulletin Monday,May 30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</si>
  <si>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</si>
  <si>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</si>
  <si>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</si>
  <si>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</si>
  <si>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</si>
  <si>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</si>
  <si>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Investment Bank of Iraq </t>
  </si>
  <si>
    <t>Total Bank sector</t>
  </si>
  <si>
    <t>Gulf Insurance and Reinsurance</t>
  </si>
  <si>
    <t>Total Insurance sector</t>
  </si>
  <si>
    <t xml:space="preserve">Asia cell </t>
  </si>
  <si>
    <t>Total Telecommunication sector</t>
  </si>
  <si>
    <t>Grand Total</t>
  </si>
  <si>
    <t>Sell</t>
  </si>
  <si>
    <t xml:space="preserve">North Bank              </t>
  </si>
  <si>
    <t>Total Services sector</t>
  </si>
  <si>
    <t>Total Industry sector</t>
  </si>
  <si>
    <t>Hotel Sector</t>
  </si>
  <si>
    <t>Mansour Hotel</t>
  </si>
  <si>
    <t>Total Hotel Sector</t>
  </si>
  <si>
    <t>Al-Ameen for Insurance( NAME)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</si>
</sst>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2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2" fillId="0" borderId="2" xfId="0" applyFont="1" applyBorder="1" applyAlignment="1">
      <alignment horizontal="left" vertical="center"/>
    </xf>
    <xf numFmtId="0" fontId="152" fillId="0" borderId="2" xfId="0" applyFont="1" applyBorder="1" applyAlignment="1">
      <alignment horizontal="left" vertical="center"/>
    </xf>
    <xf numFmtId="0" fontId="152" fillId="0" borderId="2" xfId="0" applyFont="1" applyBorder="1" applyAlignment="1">
      <alignment horizontal="left" vertical="center"/>
    </xf>
    <xf numFmtId="0" fontId="164" fillId="0" borderId="0" xfId="0" applyFont="1" applyBorder="1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6" fillId="0" borderId="21" xfId="0" applyFont="1" applyBorder="1" applyAlignment="1">
      <alignment vertical="center"/>
    </xf>
    <xf numFmtId="0" fontId="167" fillId="0" borderId="2" xfId="1753" applyFont="1" applyBorder="1" applyAlignment="1">
      <alignment vertical="center"/>
    </xf>
    <xf numFmtId="0" fontId="0" fillId="0" borderId="3" xfId="0" applyBorder="1"/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2" xfId="0" applyBorder="1"/>
    <xf numFmtId="3" fontId="131" fillId="0" borderId="0" xfId="0" applyNumberFormat="1" applyFont="1" applyAlignment="1">
      <alignment horizontal="left"/>
    </xf>
    <xf numFmtId="4" fontId="153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64" fillId="0" borderId="0" xfId="0" applyFont="1" applyBorder="1"/>
    <xf numFmtId="0" fontId="164" fillId="0" borderId="7" xfId="0" applyFont="1" applyBorder="1" applyAlignment="1">
      <alignment horizontal="center" vertical="center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2" fillId="0" borderId="2" xfId="0" applyFont="1" applyBorder="1" applyAlignment="1">
      <alignment horizontal="left" vertical="center"/>
    </xf>
    <xf numFmtId="0" fontId="152" fillId="0" borderId="3" xfId="0" applyFont="1" applyBorder="1" applyAlignment="1">
      <alignment horizontal="left" vertical="center"/>
    </xf>
    <xf numFmtId="0" fontId="152" fillId="0" borderId="4" xfId="0" applyFont="1" applyBorder="1" applyAlignment="1">
      <alignment horizontal="left" vertical="center"/>
    </xf>
    <xf numFmtId="0" fontId="161" fillId="0" borderId="1" xfId="0" applyFont="1" applyBorder="1" applyAlignment="1">
      <alignment horizontal="left" vertical="center" wrapText="1"/>
    </xf>
    <xf numFmtId="0" fontId="161" fillId="0" borderId="20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1219200</xdr:colOff>
      <xdr:row>3</xdr:row>
      <xdr:rowOff>180974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095500" cy="86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1"/>
  <sheetViews>
    <sheetView topLeftCell="A31" workbookViewId="0">
      <selection activeCell="A61" sqref="A61:B62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3" s="17" customFormat="1" ht="15.75" customHeight="1" x14ac:dyDescent="0.2">
      <c r="J1" s="30"/>
    </row>
    <row r="2" spans="1:13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3" ht="43.5" customHeight="1" x14ac:dyDescent="0.2">
      <c r="A3" s="5" t="s">
        <v>253</v>
      </c>
      <c r="D3" s="17"/>
      <c r="E3" s="17"/>
      <c r="F3" s="17"/>
      <c r="G3" s="17"/>
      <c r="H3" s="3"/>
      <c r="I3" s="3"/>
      <c r="M3" s="17"/>
    </row>
    <row r="4" spans="1:13" ht="20.100000000000001" customHeight="1" x14ac:dyDescent="0.25">
      <c r="A4" s="5" t="s">
        <v>2</v>
      </c>
      <c r="B4" s="65">
        <v>933224903.32000017</v>
      </c>
      <c r="C4" s="65"/>
      <c r="D4" s="38"/>
      <c r="E4" s="17"/>
      <c r="G4" s="3"/>
      <c r="H4" s="3"/>
      <c r="I4" s="5" t="s">
        <v>6</v>
      </c>
      <c r="K4" s="24">
        <v>38</v>
      </c>
      <c r="L4" s="14"/>
      <c r="M4" s="14"/>
    </row>
    <row r="5" spans="1:13" ht="20.100000000000001" customHeight="1" x14ac:dyDescent="0.25">
      <c r="A5" s="5" t="s">
        <v>3</v>
      </c>
      <c r="B5" s="65">
        <v>1833149625</v>
      </c>
      <c r="C5" s="65"/>
      <c r="D5" s="38"/>
      <c r="E5" s="17"/>
      <c r="G5" s="21"/>
      <c r="H5" s="3"/>
      <c r="I5" s="5" t="s">
        <v>7</v>
      </c>
      <c r="K5" s="24">
        <v>14</v>
      </c>
      <c r="L5" s="14"/>
      <c r="M5" s="14"/>
    </row>
    <row r="6" spans="1:13" ht="20.100000000000001" customHeight="1" x14ac:dyDescent="0.25">
      <c r="A6" s="5" t="s">
        <v>4</v>
      </c>
      <c r="B6" s="73">
        <v>517</v>
      </c>
      <c r="C6" s="73"/>
      <c r="D6" s="16"/>
      <c r="E6" s="17"/>
      <c r="F6" s="3"/>
      <c r="G6" s="21"/>
      <c r="H6" s="3"/>
      <c r="I6" s="5" t="s">
        <v>8</v>
      </c>
      <c r="K6" s="24">
        <v>12</v>
      </c>
      <c r="L6" s="14"/>
      <c r="M6" s="14"/>
    </row>
    <row r="7" spans="1:13" ht="20.100000000000001" customHeight="1" x14ac:dyDescent="0.25">
      <c r="A7" s="5" t="s">
        <v>55</v>
      </c>
      <c r="B7" s="71">
        <v>507.95</v>
      </c>
      <c r="C7" s="71"/>
      <c r="E7" s="17"/>
      <c r="F7" s="3"/>
      <c r="G7" s="21"/>
      <c r="H7" s="23"/>
      <c r="I7" s="5" t="s">
        <v>40</v>
      </c>
      <c r="K7" s="24">
        <v>2</v>
      </c>
      <c r="L7" s="14"/>
      <c r="M7" s="41"/>
    </row>
    <row r="8" spans="1:13" ht="20.100000000000001" customHeight="1" x14ac:dyDescent="0.25">
      <c r="A8" s="5" t="s">
        <v>1</v>
      </c>
      <c r="B8" s="66">
        <v>-0.69</v>
      </c>
      <c r="C8" s="66"/>
      <c r="D8" s="27"/>
      <c r="E8" s="26"/>
      <c r="F8" s="3"/>
      <c r="G8" s="21"/>
      <c r="H8" s="23"/>
      <c r="I8" s="70" t="s">
        <v>34</v>
      </c>
      <c r="J8" s="70"/>
      <c r="K8" s="19">
        <v>16</v>
      </c>
      <c r="L8" s="14"/>
      <c r="M8" s="14"/>
    </row>
    <row r="9" spans="1:13" ht="20.100000000000001" customHeight="1" x14ac:dyDescent="0.25">
      <c r="A9" s="5" t="s">
        <v>5</v>
      </c>
      <c r="B9" s="22">
        <v>98</v>
      </c>
      <c r="C9" s="17"/>
      <c r="D9" s="25"/>
      <c r="E9" s="20"/>
      <c r="F9" s="3"/>
      <c r="G9" s="21"/>
      <c r="H9" s="21"/>
      <c r="I9" s="5" t="s">
        <v>39</v>
      </c>
      <c r="K9" s="24">
        <v>42</v>
      </c>
      <c r="L9" s="14"/>
      <c r="M9" s="17"/>
    </row>
    <row r="10" spans="1:13" ht="20.100000000000001" customHeight="1" x14ac:dyDescent="0.25">
      <c r="A10" s="72" t="s">
        <v>252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</row>
    <row r="11" spans="1:13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3" ht="15" customHeight="1" x14ac:dyDescent="0.2">
      <c r="A12" s="67" t="s">
        <v>49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9"/>
    </row>
    <row r="13" spans="1:13" s="17" customFormat="1" ht="15" customHeight="1" x14ac:dyDescent="0.2">
      <c r="A13" s="6" t="s">
        <v>75</v>
      </c>
      <c r="B13" s="6" t="s">
        <v>76</v>
      </c>
      <c r="C13" s="15">
        <v>0.27</v>
      </c>
      <c r="D13" s="15">
        <v>0.27</v>
      </c>
      <c r="E13" s="15">
        <v>0.27</v>
      </c>
      <c r="F13" s="15">
        <v>0.27</v>
      </c>
      <c r="G13" s="15">
        <v>0.28000000000000003</v>
      </c>
      <c r="H13" s="15">
        <v>0.27</v>
      </c>
      <c r="I13" s="15">
        <v>0.28000000000000003</v>
      </c>
      <c r="J13" s="39">
        <v>-3.57</v>
      </c>
      <c r="K13" s="44">
        <v>2</v>
      </c>
      <c r="L13" s="42">
        <v>3000000</v>
      </c>
      <c r="M13" s="42">
        <v>810000</v>
      </c>
    </row>
    <row r="14" spans="1:13" s="17" customFormat="1" ht="15" customHeight="1" x14ac:dyDescent="0.2">
      <c r="A14" s="6" t="s">
        <v>102</v>
      </c>
      <c r="B14" s="6" t="s">
        <v>101</v>
      </c>
      <c r="C14" s="15">
        <v>0.18</v>
      </c>
      <c r="D14" s="15">
        <v>0.18</v>
      </c>
      <c r="E14" s="15">
        <v>0.18</v>
      </c>
      <c r="F14" s="15">
        <v>0.18</v>
      </c>
      <c r="G14" s="15">
        <v>0.18</v>
      </c>
      <c r="H14" s="15">
        <v>0.18</v>
      </c>
      <c r="I14" s="15">
        <v>0.18</v>
      </c>
      <c r="J14" s="39">
        <v>0</v>
      </c>
      <c r="K14" s="44">
        <v>14</v>
      </c>
      <c r="L14" s="42">
        <v>30522389</v>
      </c>
      <c r="M14" s="42">
        <v>5494030.0199999996</v>
      </c>
    </row>
    <row r="15" spans="1:13" s="17" customFormat="1" ht="15" customHeight="1" x14ac:dyDescent="0.2">
      <c r="A15" s="6" t="s">
        <v>243</v>
      </c>
      <c r="B15" s="6" t="s">
        <v>242</v>
      </c>
      <c r="C15" s="15">
        <v>0.68</v>
      </c>
      <c r="D15" s="15">
        <v>0.7</v>
      </c>
      <c r="E15" s="15">
        <v>0.68</v>
      </c>
      <c r="F15" s="15">
        <v>0.68</v>
      </c>
      <c r="G15" s="15">
        <v>0.68</v>
      </c>
      <c r="H15" s="15">
        <v>0.69</v>
      </c>
      <c r="I15" s="15">
        <v>0.68</v>
      </c>
      <c r="J15" s="39">
        <v>1.47</v>
      </c>
      <c r="K15" s="44">
        <v>46</v>
      </c>
      <c r="L15" s="42">
        <v>110270040</v>
      </c>
      <c r="M15" s="42">
        <v>75475627.200000003</v>
      </c>
    </row>
    <row r="16" spans="1:13" s="17" customFormat="1" ht="15" customHeight="1" x14ac:dyDescent="0.2">
      <c r="A16" s="6" t="s">
        <v>157</v>
      </c>
      <c r="B16" s="6" t="s">
        <v>158</v>
      </c>
      <c r="C16" s="15">
        <v>0.4</v>
      </c>
      <c r="D16" s="15">
        <v>0.4</v>
      </c>
      <c r="E16" s="15">
        <v>0.38</v>
      </c>
      <c r="F16" s="15">
        <v>0.38</v>
      </c>
      <c r="G16" s="15">
        <v>0.42</v>
      </c>
      <c r="H16" s="15">
        <v>0.38</v>
      </c>
      <c r="I16" s="15">
        <v>0.42</v>
      </c>
      <c r="J16" s="39">
        <v>-9.52</v>
      </c>
      <c r="K16" s="44">
        <v>32</v>
      </c>
      <c r="L16" s="42">
        <v>123593791</v>
      </c>
      <c r="M16" s="42">
        <v>47223640.579999998</v>
      </c>
    </row>
    <row r="17" spans="1:14" s="17" customFormat="1" ht="15" customHeight="1" x14ac:dyDescent="0.2">
      <c r="A17" s="6" t="s">
        <v>213</v>
      </c>
      <c r="B17" s="6" t="s">
        <v>212</v>
      </c>
      <c r="C17" s="15">
        <v>0.15</v>
      </c>
      <c r="D17" s="15">
        <v>0.15</v>
      </c>
      <c r="E17" s="15">
        <v>0.15</v>
      </c>
      <c r="F17" s="15">
        <v>0.15</v>
      </c>
      <c r="G17" s="15">
        <v>0.15</v>
      </c>
      <c r="H17" s="15">
        <v>0.15</v>
      </c>
      <c r="I17" s="15">
        <v>0.16</v>
      </c>
      <c r="J17" s="39">
        <v>-6.25</v>
      </c>
      <c r="K17" s="44">
        <v>5</v>
      </c>
      <c r="L17" s="42">
        <v>17200000</v>
      </c>
      <c r="M17" s="42">
        <v>2580000</v>
      </c>
    </row>
    <row r="18" spans="1:14" s="17" customFormat="1" ht="15" customHeight="1" x14ac:dyDescent="0.2">
      <c r="A18" s="6" t="s">
        <v>77</v>
      </c>
      <c r="B18" s="6" t="s">
        <v>71</v>
      </c>
      <c r="C18" s="15">
        <v>0.33</v>
      </c>
      <c r="D18" s="15">
        <v>0.33</v>
      </c>
      <c r="E18" s="15">
        <v>0.33</v>
      </c>
      <c r="F18" s="15">
        <v>0.33</v>
      </c>
      <c r="G18" s="15">
        <v>0.34</v>
      </c>
      <c r="H18" s="15">
        <v>0.33</v>
      </c>
      <c r="I18" s="15">
        <v>0.34</v>
      </c>
      <c r="J18" s="39">
        <v>-2.94</v>
      </c>
      <c r="K18" s="44">
        <v>12</v>
      </c>
      <c r="L18" s="42">
        <v>47810677</v>
      </c>
      <c r="M18" s="42">
        <v>15777523.41</v>
      </c>
    </row>
    <row r="19" spans="1:14" s="17" customFormat="1" ht="15" customHeight="1" x14ac:dyDescent="0.2">
      <c r="A19" s="6" t="s">
        <v>103</v>
      </c>
      <c r="B19" s="6" t="s">
        <v>104</v>
      </c>
      <c r="C19" s="15">
        <v>0.43</v>
      </c>
      <c r="D19" s="15">
        <v>0.43</v>
      </c>
      <c r="E19" s="15">
        <v>0.41</v>
      </c>
      <c r="F19" s="15">
        <v>0.42</v>
      </c>
      <c r="G19" s="15">
        <v>0.43</v>
      </c>
      <c r="H19" s="15">
        <v>0.42</v>
      </c>
      <c r="I19" s="15">
        <v>0.43</v>
      </c>
      <c r="J19" s="39">
        <v>-2.33</v>
      </c>
      <c r="K19" s="44">
        <v>24</v>
      </c>
      <c r="L19" s="42">
        <v>47814726</v>
      </c>
      <c r="M19" s="42">
        <v>19927890.960000001</v>
      </c>
    </row>
    <row r="20" spans="1:14" s="17" customFormat="1" ht="15" customHeight="1" x14ac:dyDescent="0.2">
      <c r="A20" s="6" t="s">
        <v>99</v>
      </c>
      <c r="B20" s="6" t="s">
        <v>100</v>
      </c>
      <c r="C20" s="15">
        <v>0.41</v>
      </c>
      <c r="D20" s="15">
        <v>0.41</v>
      </c>
      <c r="E20" s="15">
        <v>0.41</v>
      </c>
      <c r="F20" s="15">
        <v>0.41</v>
      </c>
      <c r="G20" s="15">
        <v>0.43</v>
      </c>
      <c r="H20" s="15">
        <v>0.41</v>
      </c>
      <c r="I20" s="15">
        <v>0.43</v>
      </c>
      <c r="J20" s="39">
        <v>-4.6500000000000004</v>
      </c>
      <c r="K20" s="44">
        <v>1</v>
      </c>
      <c r="L20" s="42">
        <v>25308</v>
      </c>
      <c r="M20" s="42">
        <v>10376.280000000001</v>
      </c>
    </row>
    <row r="21" spans="1:14" s="17" customFormat="1" ht="15" customHeight="1" x14ac:dyDescent="0.2">
      <c r="A21" s="6" t="s">
        <v>44</v>
      </c>
      <c r="B21" s="6" t="s">
        <v>45</v>
      </c>
      <c r="C21" s="15">
        <v>0.28000000000000003</v>
      </c>
      <c r="D21" s="15">
        <v>0.3</v>
      </c>
      <c r="E21" s="15">
        <v>0.28000000000000003</v>
      </c>
      <c r="F21" s="15">
        <v>0.28000000000000003</v>
      </c>
      <c r="G21" s="15">
        <v>0.28000000000000003</v>
      </c>
      <c r="H21" s="15">
        <v>0.3</v>
      </c>
      <c r="I21" s="15">
        <v>0.28000000000000003</v>
      </c>
      <c r="J21" s="39">
        <v>7.14</v>
      </c>
      <c r="K21" s="44">
        <v>16</v>
      </c>
      <c r="L21" s="42">
        <v>922006413</v>
      </c>
      <c r="M21" s="42">
        <v>258793924.62</v>
      </c>
    </row>
    <row r="22" spans="1:14" s="17" customFormat="1" ht="15" customHeight="1" x14ac:dyDescent="0.2">
      <c r="A22" s="6" t="s">
        <v>216</v>
      </c>
      <c r="B22" s="6" t="s">
        <v>217</v>
      </c>
      <c r="C22" s="15">
        <v>0.18</v>
      </c>
      <c r="D22" s="15">
        <v>0.18</v>
      </c>
      <c r="E22" s="15">
        <v>0.18</v>
      </c>
      <c r="F22" s="15">
        <v>0.18</v>
      </c>
      <c r="G22" s="15">
        <v>0.18</v>
      </c>
      <c r="H22" s="15">
        <v>0.18</v>
      </c>
      <c r="I22" s="15">
        <v>0.18</v>
      </c>
      <c r="J22" s="39">
        <v>0</v>
      </c>
      <c r="K22" s="44">
        <v>15</v>
      </c>
      <c r="L22" s="42">
        <v>58850000</v>
      </c>
      <c r="M22" s="42">
        <v>10593000</v>
      </c>
    </row>
    <row r="23" spans="1:14" s="17" customFormat="1" ht="15" customHeight="1" x14ac:dyDescent="0.2">
      <c r="A23" s="6" t="s">
        <v>210</v>
      </c>
      <c r="B23" s="6" t="s">
        <v>211</v>
      </c>
      <c r="C23" s="15">
        <v>0.85</v>
      </c>
      <c r="D23" s="15">
        <v>0.85</v>
      </c>
      <c r="E23" s="15">
        <v>0.85</v>
      </c>
      <c r="F23" s="15">
        <v>0.85</v>
      </c>
      <c r="G23" s="15">
        <v>0.86</v>
      </c>
      <c r="H23" s="15">
        <v>0.85</v>
      </c>
      <c r="I23" s="15">
        <v>0.86</v>
      </c>
      <c r="J23" s="39">
        <v>-1.1599999999999999</v>
      </c>
      <c r="K23" s="44">
        <v>4</v>
      </c>
      <c r="L23" s="42">
        <v>9305426</v>
      </c>
      <c r="M23" s="42">
        <v>7909612.0999999996</v>
      </c>
    </row>
    <row r="24" spans="1:14" s="17" customFormat="1" ht="15" customHeight="1" x14ac:dyDescent="0.2">
      <c r="A24" s="6" t="s">
        <v>134</v>
      </c>
      <c r="B24" s="6" t="s">
        <v>135</v>
      </c>
      <c r="C24" s="15">
        <v>0.13</v>
      </c>
      <c r="D24" s="15">
        <v>0.13</v>
      </c>
      <c r="E24" s="15">
        <v>0.13</v>
      </c>
      <c r="F24" s="15">
        <v>0.13</v>
      </c>
      <c r="G24" s="15">
        <v>0.13</v>
      </c>
      <c r="H24" s="15">
        <v>0.13</v>
      </c>
      <c r="I24" s="15">
        <v>0.13</v>
      </c>
      <c r="J24" s="39">
        <v>0</v>
      </c>
      <c r="K24" s="44">
        <v>5</v>
      </c>
      <c r="L24" s="42">
        <v>35500000</v>
      </c>
      <c r="M24" s="42">
        <v>4615000</v>
      </c>
    </row>
    <row r="25" spans="1:14" s="17" customFormat="1" ht="15" customHeight="1" x14ac:dyDescent="0.2">
      <c r="A25" s="6" t="s">
        <v>124</v>
      </c>
      <c r="B25" s="6" t="s">
        <v>141</v>
      </c>
      <c r="C25" s="15">
        <v>0.45</v>
      </c>
      <c r="D25" s="15">
        <v>0.45</v>
      </c>
      <c r="E25" s="15">
        <v>0.45</v>
      </c>
      <c r="F25" s="15">
        <v>0.45</v>
      </c>
      <c r="G25" s="15">
        <v>0.47</v>
      </c>
      <c r="H25" s="15">
        <v>0.45</v>
      </c>
      <c r="I25" s="15">
        <v>0.47</v>
      </c>
      <c r="J25" s="39">
        <v>-4.26</v>
      </c>
      <c r="K25" s="44">
        <v>9</v>
      </c>
      <c r="L25" s="42">
        <v>27500000</v>
      </c>
      <c r="M25" s="42">
        <v>12375000</v>
      </c>
    </row>
    <row r="26" spans="1:14" s="17" customFormat="1" ht="15" customHeight="1" x14ac:dyDescent="0.2">
      <c r="A26" s="6" t="s">
        <v>193</v>
      </c>
      <c r="B26" s="6" t="s">
        <v>194</v>
      </c>
      <c r="C26" s="15">
        <v>0.9</v>
      </c>
      <c r="D26" s="15">
        <v>0.9</v>
      </c>
      <c r="E26" s="15">
        <v>0.9</v>
      </c>
      <c r="F26" s="15">
        <v>0.9</v>
      </c>
      <c r="G26" s="15">
        <v>0.9</v>
      </c>
      <c r="H26" s="15">
        <v>0.9</v>
      </c>
      <c r="I26" s="15">
        <v>0.9</v>
      </c>
      <c r="J26" s="39">
        <v>0</v>
      </c>
      <c r="K26" s="44">
        <v>6</v>
      </c>
      <c r="L26" s="42">
        <v>163821334</v>
      </c>
      <c r="M26" s="42">
        <v>147439200.59999999</v>
      </c>
    </row>
    <row r="27" spans="1:14" s="17" customFormat="1" ht="15" customHeight="1" x14ac:dyDescent="0.2">
      <c r="A27" s="6" t="s">
        <v>151</v>
      </c>
      <c r="B27" s="6" t="s">
        <v>152</v>
      </c>
      <c r="C27" s="15">
        <v>0.21</v>
      </c>
      <c r="D27" s="15">
        <v>0.21</v>
      </c>
      <c r="E27" s="15">
        <v>0.21</v>
      </c>
      <c r="F27" s="15">
        <v>0.21</v>
      </c>
      <c r="G27" s="15">
        <v>0.21</v>
      </c>
      <c r="H27" s="15">
        <v>0.21</v>
      </c>
      <c r="I27" s="15">
        <v>0.21</v>
      </c>
      <c r="J27" s="39">
        <v>0</v>
      </c>
      <c r="K27" s="44">
        <v>4</v>
      </c>
      <c r="L27" s="42">
        <v>3000000</v>
      </c>
      <c r="M27" s="42">
        <v>630000</v>
      </c>
    </row>
    <row r="28" spans="1:14" s="28" customFormat="1" ht="15" customHeight="1" x14ac:dyDescent="0.2">
      <c r="A28" s="6" t="s">
        <v>20</v>
      </c>
      <c r="B28" s="74"/>
      <c r="C28" s="75"/>
      <c r="D28" s="75"/>
      <c r="E28" s="75"/>
      <c r="F28" s="75"/>
      <c r="G28" s="75"/>
      <c r="H28" s="75"/>
      <c r="I28" s="75"/>
      <c r="J28" s="76"/>
      <c r="K28" s="42">
        <f>SUM(K13:K27)</f>
        <v>195</v>
      </c>
      <c r="L28" s="32">
        <f>SUM(L13:L27)</f>
        <v>1600220104</v>
      </c>
      <c r="M28" s="32">
        <f>SUM(M13:M27)</f>
        <v>609654825.7700001</v>
      </c>
      <c r="N28" s="17"/>
    </row>
    <row r="29" spans="1:14" s="17" customFormat="1" ht="15" customHeight="1" x14ac:dyDescent="0.2">
      <c r="A29" s="77" t="s">
        <v>105</v>
      </c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9"/>
    </row>
    <row r="30" spans="1:14" s="28" customFormat="1" ht="15" customHeight="1" x14ac:dyDescent="0.2">
      <c r="A30" s="6" t="s">
        <v>65</v>
      </c>
      <c r="B30" s="6" t="s">
        <v>143</v>
      </c>
      <c r="C30" s="15">
        <v>4.26</v>
      </c>
      <c r="D30" s="15">
        <v>4.26</v>
      </c>
      <c r="E30" s="15">
        <v>4.26</v>
      </c>
      <c r="F30" s="15">
        <v>4.26</v>
      </c>
      <c r="G30" s="15">
        <v>3.93</v>
      </c>
      <c r="H30" s="15">
        <v>4.26</v>
      </c>
      <c r="I30" s="15">
        <v>3.88</v>
      </c>
      <c r="J30" s="39">
        <v>9.7899999999999991</v>
      </c>
      <c r="K30" s="44">
        <v>30</v>
      </c>
      <c r="L30" s="42">
        <v>5870000</v>
      </c>
      <c r="M30" s="42">
        <v>25006200</v>
      </c>
      <c r="N30" s="17"/>
    </row>
    <row r="31" spans="1:14" s="28" customFormat="1" ht="15" customHeight="1" x14ac:dyDescent="0.2">
      <c r="A31" s="6" t="s">
        <v>237</v>
      </c>
      <c r="B31" s="74"/>
      <c r="C31" s="75"/>
      <c r="D31" s="75"/>
      <c r="E31" s="75"/>
      <c r="F31" s="75"/>
      <c r="G31" s="75"/>
      <c r="H31" s="75"/>
      <c r="I31" s="75"/>
      <c r="J31" s="76"/>
      <c r="K31" s="44">
        <v>30</v>
      </c>
      <c r="L31" s="42">
        <v>5870000</v>
      </c>
      <c r="M31" s="42">
        <v>25006200</v>
      </c>
    </row>
    <row r="32" spans="1:14" s="28" customFormat="1" ht="15" customHeight="1" x14ac:dyDescent="0.2">
      <c r="A32" s="77" t="s">
        <v>48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9"/>
    </row>
    <row r="33" spans="1:13" s="28" customFormat="1" ht="15" customHeight="1" x14ac:dyDescent="0.2">
      <c r="A33" s="6" t="s">
        <v>42</v>
      </c>
      <c r="B33" s="6" t="s">
        <v>51</v>
      </c>
      <c r="C33" s="15">
        <v>0.36</v>
      </c>
      <c r="D33" s="15">
        <v>0.36</v>
      </c>
      <c r="E33" s="15">
        <v>0.36</v>
      </c>
      <c r="F33" s="15">
        <v>0.36</v>
      </c>
      <c r="G33" s="15">
        <v>0.38</v>
      </c>
      <c r="H33" s="15">
        <v>0.36</v>
      </c>
      <c r="I33" s="15">
        <v>0.38</v>
      </c>
      <c r="J33" s="39">
        <v>-5.26</v>
      </c>
      <c r="K33" s="44">
        <v>1</v>
      </c>
      <c r="L33" s="42">
        <v>100000</v>
      </c>
      <c r="M33" s="42">
        <v>36000</v>
      </c>
    </row>
    <row r="34" spans="1:13" s="28" customFormat="1" ht="15" customHeight="1" x14ac:dyDescent="0.2">
      <c r="A34" s="6" t="s">
        <v>244</v>
      </c>
      <c r="B34" s="74"/>
      <c r="C34" s="75"/>
      <c r="D34" s="75"/>
      <c r="E34" s="75"/>
      <c r="F34" s="75"/>
      <c r="G34" s="75"/>
      <c r="H34" s="75"/>
      <c r="I34" s="75"/>
      <c r="J34" s="76"/>
      <c r="K34" s="44">
        <v>1</v>
      </c>
      <c r="L34" s="42">
        <v>100000</v>
      </c>
      <c r="M34" s="42">
        <v>36000</v>
      </c>
    </row>
    <row r="35" spans="1:13" s="17" customFormat="1" ht="15" customHeight="1" x14ac:dyDescent="0.2">
      <c r="A35" s="77" t="s">
        <v>21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9"/>
    </row>
    <row r="36" spans="1:13" s="17" customFormat="1" ht="15" customHeight="1" x14ac:dyDescent="0.2">
      <c r="A36" s="6" t="s">
        <v>137</v>
      </c>
      <c r="B36" s="6" t="s">
        <v>138</v>
      </c>
      <c r="C36" s="15">
        <v>14</v>
      </c>
      <c r="D36" s="15">
        <v>14.4</v>
      </c>
      <c r="E36" s="15">
        <v>13.7</v>
      </c>
      <c r="F36" s="15">
        <v>14.15</v>
      </c>
      <c r="G36" s="15">
        <v>12.05</v>
      </c>
      <c r="H36" s="15">
        <v>14.39</v>
      </c>
      <c r="I36" s="15">
        <v>13.31</v>
      </c>
      <c r="J36" s="39">
        <v>8.11</v>
      </c>
      <c r="K36" s="44">
        <v>33</v>
      </c>
      <c r="L36" s="42">
        <v>1795000</v>
      </c>
      <c r="M36" s="42">
        <v>25404900</v>
      </c>
    </row>
    <row r="37" spans="1:13" s="17" customFormat="1" ht="15" customHeight="1" x14ac:dyDescent="0.2">
      <c r="A37" s="6" t="s">
        <v>205</v>
      </c>
      <c r="B37" s="6" t="s">
        <v>206</v>
      </c>
      <c r="C37" s="15">
        <v>0.63</v>
      </c>
      <c r="D37" s="15">
        <v>0.64</v>
      </c>
      <c r="E37" s="15">
        <v>0.63</v>
      </c>
      <c r="F37" s="15">
        <v>0.64</v>
      </c>
      <c r="G37" s="15">
        <v>0.63</v>
      </c>
      <c r="H37" s="15">
        <v>0.64</v>
      </c>
      <c r="I37" s="15">
        <v>0.63</v>
      </c>
      <c r="J37" s="39">
        <v>1.59</v>
      </c>
      <c r="K37" s="44">
        <v>17</v>
      </c>
      <c r="L37" s="42">
        <v>19268000</v>
      </c>
      <c r="M37" s="42">
        <v>12321380</v>
      </c>
    </row>
    <row r="38" spans="1:13" s="17" customFormat="1" ht="15" customHeight="1" x14ac:dyDescent="0.2">
      <c r="A38" s="6" t="s">
        <v>36</v>
      </c>
      <c r="B38" s="6" t="s">
        <v>68</v>
      </c>
      <c r="C38" s="15">
        <v>4.7300000000000004</v>
      </c>
      <c r="D38" s="15">
        <v>4.87</v>
      </c>
      <c r="E38" s="15">
        <v>4.7</v>
      </c>
      <c r="F38" s="15">
        <v>4.8</v>
      </c>
      <c r="G38" s="15">
        <v>4.7</v>
      </c>
      <c r="H38" s="15">
        <v>4.87</v>
      </c>
      <c r="I38" s="15">
        <v>4.67</v>
      </c>
      <c r="J38" s="39">
        <v>4.28</v>
      </c>
      <c r="K38" s="44">
        <v>41</v>
      </c>
      <c r="L38" s="42">
        <v>7090000</v>
      </c>
      <c r="M38" s="42">
        <v>34027500</v>
      </c>
    </row>
    <row r="39" spans="1:13" s="17" customFormat="1" ht="15" customHeight="1" x14ac:dyDescent="0.2">
      <c r="A39" s="6" t="s">
        <v>249</v>
      </c>
      <c r="B39" s="6" t="s">
        <v>250</v>
      </c>
      <c r="C39" s="15">
        <v>2.0699999999999998</v>
      </c>
      <c r="D39" s="15">
        <v>2.0699999999999998</v>
      </c>
      <c r="E39" s="15">
        <v>2.04</v>
      </c>
      <c r="F39" s="15">
        <v>2.0499999999999998</v>
      </c>
      <c r="G39" s="15">
        <v>2.1</v>
      </c>
      <c r="H39" s="15">
        <v>2.0699999999999998</v>
      </c>
      <c r="I39" s="15">
        <v>2.1</v>
      </c>
      <c r="J39" s="39">
        <v>-1.43</v>
      </c>
      <c r="K39" s="44">
        <v>12</v>
      </c>
      <c r="L39" s="42">
        <v>5800000</v>
      </c>
      <c r="M39" s="42">
        <v>11890673.060000001</v>
      </c>
    </row>
    <row r="40" spans="1:13" s="17" customFormat="1" ht="15" customHeight="1" x14ac:dyDescent="0.2">
      <c r="A40" s="6" t="s">
        <v>22</v>
      </c>
      <c r="B40" s="74"/>
      <c r="C40" s="75"/>
      <c r="D40" s="75"/>
      <c r="E40" s="75"/>
      <c r="F40" s="75"/>
      <c r="G40" s="75"/>
      <c r="H40" s="75"/>
      <c r="I40" s="75"/>
      <c r="J40" s="76"/>
      <c r="K40" s="44">
        <f>SUM(K36:K39)</f>
        <v>103</v>
      </c>
      <c r="L40" s="42">
        <f>SUM(L36:L39)</f>
        <v>33953000</v>
      </c>
      <c r="M40" s="42">
        <f>SUM(M36:M39)</f>
        <v>83644453.060000002</v>
      </c>
    </row>
    <row r="41" spans="1:13" s="17" customFormat="1" ht="15" customHeight="1" x14ac:dyDescent="0.2">
      <c r="A41" s="77" t="s">
        <v>23</v>
      </c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9"/>
    </row>
    <row r="42" spans="1:13" s="17" customFormat="1" ht="15" customHeight="1" x14ac:dyDescent="0.2">
      <c r="A42" s="6" t="s">
        <v>200</v>
      </c>
      <c r="B42" s="6" t="s">
        <v>199</v>
      </c>
      <c r="C42" s="15">
        <v>1.35</v>
      </c>
      <c r="D42" s="15">
        <v>1.35</v>
      </c>
      <c r="E42" s="15">
        <v>1.35</v>
      </c>
      <c r="F42" s="15">
        <v>1.35</v>
      </c>
      <c r="G42" s="15">
        <v>1.35</v>
      </c>
      <c r="H42" s="15">
        <v>1.35</v>
      </c>
      <c r="I42" s="15">
        <v>1.35</v>
      </c>
      <c r="J42" s="39">
        <v>0</v>
      </c>
      <c r="K42" s="44">
        <v>1</v>
      </c>
      <c r="L42" s="42">
        <v>10000</v>
      </c>
      <c r="M42" s="42">
        <v>13500</v>
      </c>
    </row>
    <row r="43" spans="1:13" s="17" customFormat="1" ht="15" customHeight="1" x14ac:dyDescent="0.2">
      <c r="A43" s="6" t="s">
        <v>224</v>
      </c>
      <c r="B43" s="6" t="s">
        <v>223</v>
      </c>
      <c r="C43" s="15">
        <v>2.0499999999999998</v>
      </c>
      <c r="D43" s="15">
        <v>2.0499999999999998</v>
      </c>
      <c r="E43" s="15">
        <v>2.02</v>
      </c>
      <c r="F43" s="15">
        <v>2.0299999999999998</v>
      </c>
      <c r="G43" s="15">
        <v>2.02</v>
      </c>
      <c r="H43" s="15">
        <v>2.04</v>
      </c>
      <c r="I43" s="15">
        <v>2.0299999999999998</v>
      </c>
      <c r="J43" s="39">
        <v>0.49</v>
      </c>
      <c r="K43" s="44">
        <v>25</v>
      </c>
      <c r="L43" s="42">
        <v>18495290</v>
      </c>
      <c r="M43" s="42">
        <v>37563061.539999999</v>
      </c>
    </row>
    <row r="44" spans="1:13" s="17" customFormat="1" ht="15" customHeight="1" x14ac:dyDescent="0.2">
      <c r="A44" s="6" t="s">
        <v>146</v>
      </c>
      <c r="B44" s="6" t="s">
        <v>147</v>
      </c>
      <c r="C44" s="15">
        <v>0.23</v>
      </c>
      <c r="D44" s="15">
        <v>0.24</v>
      </c>
      <c r="E44" s="15">
        <v>0.23</v>
      </c>
      <c r="F44" s="15">
        <v>0.23</v>
      </c>
      <c r="G44" s="15">
        <v>0.24</v>
      </c>
      <c r="H44" s="15">
        <v>0.23</v>
      </c>
      <c r="I44" s="15">
        <v>0.23</v>
      </c>
      <c r="J44" s="39">
        <v>0</v>
      </c>
      <c r="K44" s="44">
        <v>16</v>
      </c>
      <c r="L44" s="42">
        <v>58000000</v>
      </c>
      <c r="M44" s="42">
        <v>13400000</v>
      </c>
    </row>
    <row r="45" spans="1:13" s="17" customFormat="1" ht="15" customHeight="1" x14ac:dyDescent="0.2">
      <c r="A45" s="6" t="s">
        <v>116</v>
      </c>
      <c r="B45" s="6" t="s">
        <v>117</v>
      </c>
      <c r="C45" s="15">
        <v>4.3</v>
      </c>
      <c r="D45" s="15">
        <v>4.3</v>
      </c>
      <c r="E45" s="15">
        <v>4.3</v>
      </c>
      <c r="F45" s="15">
        <v>4.3</v>
      </c>
      <c r="G45" s="15">
        <v>4.5</v>
      </c>
      <c r="H45" s="15">
        <v>4.3</v>
      </c>
      <c r="I45" s="15">
        <v>4.5</v>
      </c>
      <c r="J45" s="39">
        <v>-4.4400000000000004</v>
      </c>
      <c r="K45" s="44">
        <v>1</v>
      </c>
      <c r="L45" s="42">
        <v>10000</v>
      </c>
      <c r="M45" s="42">
        <v>43000</v>
      </c>
    </row>
    <row r="46" spans="1:13" s="17" customFormat="1" ht="15" customHeight="1" x14ac:dyDescent="0.2">
      <c r="A46" s="6" t="s">
        <v>189</v>
      </c>
      <c r="B46" s="6" t="s">
        <v>190</v>
      </c>
      <c r="C46" s="15">
        <v>0.51</v>
      </c>
      <c r="D46" s="15">
        <v>0.51</v>
      </c>
      <c r="E46" s="15">
        <v>0.51</v>
      </c>
      <c r="F46" s="15">
        <v>0.51</v>
      </c>
      <c r="G46" s="15">
        <v>0.5</v>
      </c>
      <c r="H46" s="15">
        <v>0.51</v>
      </c>
      <c r="I46" s="15">
        <v>0.5</v>
      </c>
      <c r="J46" s="39">
        <v>2</v>
      </c>
      <c r="K46" s="44">
        <v>2</v>
      </c>
      <c r="L46" s="42">
        <v>1600000</v>
      </c>
      <c r="M46" s="42">
        <v>816000</v>
      </c>
    </row>
    <row r="47" spans="1:13" s="17" customFormat="1" ht="15" customHeight="1" x14ac:dyDescent="0.2">
      <c r="A47" s="6" t="s">
        <v>61</v>
      </c>
      <c r="B47" s="6" t="s">
        <v>62</v>
      </c>
      <c r="C47" s="15">
        <v>0.57999999999999996</v>
      </c>
      <c r="D47" s="15">
        <v>0.62</v>
      </c>
      <c r="E47" s="15">
        <v>0.57999999999999996</v>
      </c>
      <c r="F47" s="15">
        <v>0.6</v>
      </c>
      <c r="G47" s="15">
        <v>0.56999999999999995</v>
      </c>
      <c r="H47" s="15">
        <v>0.62</v>
      </c>
      <c r="I47" s="15">
        <v>0.56999999999999995</v>
      </c>
      <c r="J47" s="39">
        <v>8.77</v>
      </c>
      <c r="K47" s="44">
        <v>59</v>
      </c>
      <c r="L47" s="42">
        <v>97350000</v>
      </c>
      <c r="M47" s="42">
        <v>58656000</v>
      </c>
    </row>
    <row r="48" spans="1:13" s="17" customFormat="1" ht="15" customHeight="1" x14ac:dyDescent="0.2">
      <c r="A48" s="6" t="s">
        <v>81</v>
      </c>
      <c r="B48" s="6" t="s">
        <v>80</v>
      </c>
      <c r="C48" s="15">
        <v>2.25</v>
      </c>
      <c r="D48" s="15">
        <v>2.25</v>
      </c>
      <c r="E48" s="15">
        <v>2.25</v>
      </c>
      <c r="F48" s="15">
        <v>2.25</v>
      </c>
      <c r="G48" s="15">
        <v>2.25</v>
      </c>
      <c r="H48" s="15">
        <v>2.25</v>
      </c>
      <c r="I48" s="15">
        <v>2.25</v>
      </c>
      <c r="J48" s="39">
        <v>0</v>
      </c>
      <c r="K48" s="44">
        <v>1</v>
      </c>
      <c r="L48" s="42">
        <v>250000</v>
      </c>
      <c r="M48" s="42">
        <v>562500</v>
      </c>
    </row>
    <row r="49" spans="1:13" s="17" customFormat="1" ht="15" customHeight="1" x14ac:dyDescent="0.2">
      <c r="A49" s="6" t="s">
        <v>97</v>
      </c>
      <c r="B49" s="6" t="s">
        <v>98</v>
      </c>
      <c r="C49" s="15">
        <v>0.24</v>
      </c>
      <c r="D49" s="15">
        <v>0.26</v>
      </c>
      <c r="E49" s="15">
        <v>0.24</v>
      </c>
      <c r="F49" s="15">
        <v>0.26</v>
      </c>
      <c r="G49" s="15">
        <v>0.26</v>
      </c>
      <c r="H49" s="15">
        <v>0.26</v>
      </c>
      <c r="I49" s="15">
        <v>0.26</v>
      </c>
      <c r="J49" s="39">
        <v>0</v>
      </c>
      <c r="K49" s="44">
        <v>4</v>
      </c>
      <c r="L49" s="42">
        <v>7397007</v>
      </c>
      <c r="M49" s="42">
        <v>1895281.68</v>
      </c>
    </row>
    <row r="50" spans="1:13" s="17" customFormat="1" ht="15" customHeight="1" x14ac:dyDescent="0.2">
      <c r="A50" s="6" t="s">
        <v>24</v>
      </c>
      <c r="B50" s="74"/>
      <c r="C50" s="75"/>
      <c r="D50" s="75"/>
      <c r="E50" s="75"/>
      <c r="F50" s="75"/>
      <c r="G50" s="75"/>
      <c r="H50" s="75"/>
      <c r="I50" s="75"/>
      <c r="J50" s="76"/>
      <c r="K50" s="44">
        <f>SUM(K42:K49)</f>
        <v>109</v>
      </c>
      <c r="L50" s="42">
        <f>SUM(L42:L49)</f>
        <v>183112297</v>
      </c>
      <c r="M50" s="42">
        <f>SUM(M42:M49)</f>
        <v>112949343.22</v>
      </c>
    </row>
    <row r="51" spans="1:13" s="17" customFormat="1" ht="15" customHeight="1" x14ac:dyDescent="0.2">
      <c r="A51" s="77" t="s">
        <v>25</v>
      </c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9"/>
    </row>
    <row r="52" spans="1:13" s="17" customFormat="1" ht="15" customHeight="1" x14ac:dyDescent="0.2">
      <c r="A52" s="6" t="s">
        <v>107</v>
      </c>
      <c r="B52" s="6" t="s">
        <v>108</v>
      </c>
      <c r="C52" s="15">
        <v>6.95</v>
      </c>
      <c r="D52" s="15">
        <v>7</v>
      </c>
      <c r="E52" s="15">
        <v>6.95</v>
      </c>
      <c r="F52" s="15">
        <v>6.97</v>
      </c>
      <c r="G52" s="15">
        <v>6.81</v>
      </c>
      <c r="H52" s="15">
        <v>7</v>
      </c>
      <c r="I52" s="15">
        <v>6.8</v>
      </c>
      <c r="J52" s="39">
        <v>2.94</v>
      </c>
      <c r="K52" s="44">
        <v>9</v>
      </c>
      <c r="L52" s="42">
        <v>615000</v>
      </c>
      <c r="M52" s="42">
        <v>4289250</v>
      </c>
    </row>
    <row r="53" spans="1:13" s="17" customFormat="1" ht="15" customHeight="1" x14ac:dyDescent="0.2">
      <c r="A53" s="6" t="s">
        <v>70</v>
      </c>
      <c r="B53" s="6" t="s">
        <v>69</v>
      </c>
      <c r="C53" s="15">
        <v>24</v>
      </c>
      <c r="D53" s="15">
        <v>24</v>
      </c>
      <c r="E53" s="15">
        <v>24</v>
      </c>
      <c r="F53" s="15">
        <v>24</v>
      </c>
      <c r="G53" s="15">
        <v>23.8</v>
      </c>
      <c r="H53" s="15">
        <v>24</v>
      </c>
      <c r="I53" s="15">
        <v>23.7</v>
      </c>
      <c r="J53" s="39">
        <v>1.27</v>
      </c>
      <c r="K53" s="44">
        <v>1</v>
      </c>
      <c r="L53" s="42">
        <v>10000</v>
      </c>
      <c r="M53" s="42">
        <v>240000</v>
      </c>
    </row>
    <row r="54" spans="1:13" s="17" customFormat="1" ht="15" customHeight="1" x14ac:dyDescent="0.2">
      <c r="A54" s="6" t="s">
        <v>186</v>
      </c>
      <c r="B54" s="6" t="s">
        <v>185</v>
      </c>
      <c r="C54" s="15">
        <v>10.95</v>
      </c>
      <c r="D54" s="15">
        <v>10.95</v>
      </c>
      <c r="E54" s="15">
        <v>10.5</v>
      </c>
      <c r="F54" s="15">
        <v>10.88</v>
      </c>
      <c r="G54" s="15">
        <v>10.33</v>
      </c>
      <c r="H54" s="15">
        <v>10.85</v>
      </c>
      <c r="I54" s="15">
        <v>10.3</v>
      </c>
      <c r="J54" s="39">
        <v>5.34</v>
      </c>
      <c r="K54" s="44">
        <v>32</v>
      </c>
      <c r="L54" s="42">
        <v>5530526</v>
      </c>
      <c r="M54" s="42">
        <v>60162276.270000003</v>
      </c>
    </row>
    <row r="55" spans="1:13" s="17" customFormat="1" ht="15" customHeight="1" x14ac:dyDescent="0.2">
      <c r="A55" s="6" t="s">
        <v>153</v>
      </c>
      <c r="B55" s="6" t="s">
        <v>154</v>
      </c>
      <c r="C55" s="15">
        <v>11.95</v>
      </c>
      <c r="D55" s="15">
        <v>11.95</v>
      </c>
      <c r="E55" s="15">
        <v>11.95</v>
      </c>
      <c r="F55" s="15">
        <v>11.95</v>
      </c>
      <c r="G55" s="15">
        <v>11.94</v>
      </c>
      <c r="H55" s="15">
        <v>11.95</v>
      </c>
      <c r="I55" s="15">
        <v>11.9</v>
      </c>
      <c r="J55" s="39">
        <v>0.42</v>
      </c>
      <c r="K55" s="44">
        <v>12</v>
      </c>
      <c r="L55" s="42">
        <v>2265000</v>
      </c>
      <c r="M55" s="42">
        <v>27066750</v>
      </c>
    </row>
    <row r="56" spans="1:13" s="17" customFormat="1" ht="15" customHeight="1" x14ac:dyDescent="0.2">
      <c r="A56" s="6" t="s">
        <v>208</v>
      </c>
      <c r="B56" s="6" t="s">
        <v>207</v>
      </c>
      <c r="C56" s="15">
        <v>7.5</v>
      </c>
      <c r="D56" s="15">
        <v>7.51</v>
      </c>
      <c r="E56" s="15">
        <v>7.5</v>
      </c>
      <c r="F56" s="15">
        <v>7.5</v>
      </c>
      <c r="G56" s="15">
        <v>7.5</v>
      </c>
      <c r="H56" s="15">
        <v>7.5</v>
      </c>
      <c r="I56" s="15">
        <v>7.5</v>
      </c>
      <c r="J56" s="39">
        <v>0</v>
      </c>
      <c r="K56" s="44">
        <v>15</v>
      </c>
      <c r="L56" s="42">
        <v>820000</v>
      </c>
      <c r="M56" s="42">
        <v>6152100</v>
      </c>
    </row>
    <row r="57" spans="1:13" s="17" customFormat="1" ht="15" customHeight="1" x14ac:dyDescent="0.2">
      <c r="A57" s="6" t="s">
        <v>161</v>
      </c>
      <c r="B57" s="6" t="s">
        <v>162</v>
      </c>
      <c r="C57" s="15">
        <v>10.4</v>
      </c>
      <c r="D57" s="15">
        <v>10.55</v>
      </c>
      <c r="E57" s="15">
        <v>10.4</v>
      </c>
      <c r="F57" s="15">
        <v>10.5</v>
      </c>
      <c r="G57" s="15">
        <v>10.220000000000001</v>
      </c>
      <c r="H57" s="15">
        <v>10.55</v>
      </c>
      <c r="I57" s="15">
        <v>10.199999999999999</v>
      </c>
      <c r="J57" s="39">
        <v>3.43</v>
      </c>
      <c r="K57" s="44">
        <v>6</v>
      </c>
      <c r="L57" s="42">
        <v>289753</v>
      </c>
      <c r="M57" s="42">
        <v>3041156.5</v>
      </c>
    </row>
    <row r="58" spans="1:13" s="17" customFormat="1" ht="15" customHeight="1" x14ac:dyDescent="0.2">
      <c r="A58" s="6" t="s">
        <v>226</v>
      </c>
      <c r="B58" s="6" t="s">
        <v>225</v>
      </c>
      <c r="C58" s="15">
        <v>2.85</v>
      </c>
      <c r="D58" s="15">
        <v>2.85</v>
      </c>
      <c r="E58" s="15">
        <v>2.75</v>
      </c>
      <c r="F58" s="15">
        <v>2.77</v>
      </c>
      <c r="G58" s="15">
        <v>2.75</v>
      </c>
      <c r="H58" s="15">
        <v>2.75</v>
      </c>
      <c r="I58" s="15">
        <v>2.75</v>
      </c>
      <c r="J58" s="39">
        <v>0</v>
      </c>
      <c r="K58" s="44">
        <v>2</v>
      </c>
      <c r="L58" s="42">
        <v>55000</v>
      </c>
      <c r="M58" s="42">
        <v>152250</v>
      </c>
    </row>
    <row r="59" spans="1:13" s="17" customFormat="1" ht="15" customHeight="1" x14ac:dyDescent="0.2">
      <c r="A59" s="6" t="s">
        <v>26</v>
      </c>
      <c r="B59" s="74"/>
      <c r="C59" s="75"/>
      <c r="D59" s="75"/>
      <c r="E59" s="75"/>
      <c r="F59" s="75"/>
      <c r="G59" s="75"/>
      <c r="H59" s="75"/>
      <c r="I59" s="75"/>
      <c r="J59" s="76"/>
      <c r="K59" s="44">
        <f>SUM(K52:K58)</f>
        <v>77</v>
      </c>
      <c r="L59" s="42">
        <f>SUM(L52:L58)</f>
        <v>9585279</v>
      </c>
      <c r="M59" s="42">
        <f>SUM(M52:M58)</f>
        <v>101103782.77000001</v>
      </c>
    </row>
    <row r="60" spans="1:13" s="17" customFormat="1" ht="15" customHeight="1" x14ac:dyDescent="0.2">
      <c r="A60" s="77" t="s">
        <v>41</v>
      </c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9"/>
    </row>
    <row r="61" spans="1:13" s="17" customFormat="1" ht="15" customHeight="1" x14ac:dyDescent="0.2">
      <c r="A61" s="6" t="s">
        <v>131</v>
      </c>
      <c r="B61" s="6" t="s">
        <v>132</v>
      </c>
      <c r="C61" s="15">
        <v>2.5499999999999998</v>
      </c>
      <c r="D61" s="15">
        <v>2.5499999999999998</v>
      </c>
      <c r="E61" s="15">
        <v>2.5499999999999998</v>
      </c>
      <c r="F61" s="15">
        <v>2.5499999999999998</v>
      </c>
      <c r="G61" s="15">
        <v>2.6</v>
      </c>
      <c r="H61" s="15">
        <v>2.5499999999999998</v>
      </c>
      <c r="I61" s="15">
        <v>2.59</v>
      </c>
      <c r="J61" s="39">
        <v>-1.54</v>
      </c>
      <c r="K61" s="44">
        <v>1</v>
      </c>
      <c r="L61" s="42">
        <v>300000</v>
      </c>
      <c r="M61" s="42">
        <v>765000</v>
      </c>
    </row>
    <row r="62" spans="1:13" s="17" customFormat="1" ht="15" customHeight="1" x14ac:dyDescent="0.2">
      <c r="A62" s="6" t="s">
        <v>78</v>
      </c>
      <c r="B62" s="6" t="s">
        <v>79</v>
      </c>
      <c r="C62" s="15">
        <v>7.3</v>
      </c>
      <c r="D62" s="15">
        <v>7.3</v>
      </c>
      <c r="E62" s="15">
        <v>7.3</v>
      </c>
      <c r="F62" s="15">
        <v>7.3</v>
      </c>
      <c r="G62" s="15">
        <v>7.3</v>
      </c>
      <c r="H62" s="15">
        <v>7.3</v>
      </c>
      <c r="I62" s="15">
        <v>7.3</v>
      </c>
      <c r="J62" s="39">
        <v>0</v>
      </c>
      <c r="K62" s="44">
        <v>1</v>
      </c>
      <c r="L62" s="42">
        <v>8945</v>
      </c>
      <c r="M62" s="42">
        <v>65298.5</v>
      </c>
    </row>
    <row r="63" spans="1:13" s="17" customFormat="1" ht="15" customHeight="1" x14ac:dyDescent="0.2">
      <c r="A63" s="6" t="s">
        <v>251</v>
      </c>
      <c r="B63" s="74"/>
      <c r="C63" s="75"/>
      <c r="D63" s="75"/>
      <c r="E63" s="75"/>
      <c r="F63" s="75"/>
      <c r="G63" s="75"/>
      <c r="H63" s="75"/>
      <c r="I63" s="75"/>
      <c r="J63" s="76"/>
      <c r="K63" s="44">
        <f>SUM(K61:K62)</f>
        <v>2</v>
      </c>
      <c r="L63" s="42">
        <f>SUM(L61:L62)</f>
        <v>308945</v>
      </c>
      <c r="M63" s="42">
        <f>SUM(M61:M62)</f>
        <v>830298.5</v>
      </c>
    </row>
    <row r="64" spans="1:13" s="17" customFormat="1" ht="15" customHeight="1" x14ac:dyDescent="0.2">
      <c r="A64" s="6" t="s">
        <v>222</v>
      </c>
      <c r="B64" s="74"/>
      <c r="C64" s="75"/>
      <c r="D64" s="75"/>
      <c r="E64" s="75"/>
      <c r="F64" s="75"/>
      <c r="G64" s="75"/>
      <c r="H64" s="75"/>
      <c r="I64" s="75"/>
      <c r="J64" s="76"/>
      <c r="K64" s="44">
        <f>K63+K59+K50+K40+K34+K31+K28</f>
        <v>517</v>
      </c>
      <c r="L64" s="42">
        <f t="shared" ref="L64:M64" si="0">L63+L59+L50+L40+L34+L31+L28</f>
        <v>1833149625</v>
      </c>
      <c r="M64" s="42">
        <f t="shared" si="0"/>
        <v>933224903.32000017</v>
      </c>
    </row>
    <row r="65" spans="1:13" s="17" customFormat="1" ht="15" customHeight="1" x14ac:dyDescent="0.2">
      <c r="A65" s="37" t="s">
        <v>257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</row>
    <row r="66" spans="1:13" s="17" customFormat="1" ht="19.5" customHeight="1" x14ac:dyDescent="0.2">
      <c r="A66" s="35" t="s">
        <v>60</v>
      </c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</row>
    <row r="67" spans="1:13" s="17" customFormat="1" ht="12" customHeight="1" x14ac:dyDescent="0.2">
      <c r="A67"/>
      <c r="B67"/>
      <c r="C67"/>
      <c r="D67"/>
      <c r="E67"/>
      <c r="F67"/>
    </row>
    <row r="69" spans="1:13" ht="12" customHeight="1" x14ac:dyDescent="0.2"/>
    <row r="70" spans="1:13" ht="12" customHeight="1" x14ac:dyDescent="0.2">
      <c r="A70" s="17"/>
      <c r="E70" s="17"/>
      <c r="F70" s="17"/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A71" s="17"/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</row>
    <row r="73" spans="1:13" ht="12" customHeight="1" x14ac:dyDescent="0.2">
      <c r="G73" s="17"/>
      <c r="H73" s="17"/>
      <c r="I73" s="17"/>
      <c r="J73" s="17"/>
      <c r="K73" s="17"/>
      <c r="L73" s="17"/>
      <c r="M73" s="17"/>
    </row>
    <row r="74" spans="1:13" ht="12" customHeight="1" x14ac:dyDescent="0.2">
      <c r="G74" s="17"/>
      <c r="H74" s="17"/>
      <c r="I74" s="17"/>
      <c r="J74" s="17"/>
      <c r="K74" s="17"/>
      <c r="L74" s="17"/>
      <c r="M74" s="17"/>
    </row>
    <row r="75" spans="1:13" ht="12" customHeight="1" x14ac:dyDescent="0.2">
      <c r="G75" s="17"/>
      <c r="H75" s="17"/>
      <c r="I75" s="17"/>
      <c r="J75" s="17"/>
      <c r="K75" s="17"/>
      <c r="L75" s="17"/>
      <c r="M75" s="17"/>
    </row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</sheetData>
  <mergeCells count="22">
    <mergeCell ref="A51:M51"/>
    <mergeCell ref="B59:J59"/>
    <mergeCell ref="B50:J50"/>
    <mergeCell ref="B64:J64"/>
    <mergeCell ref="A60:M60"/>
    <mergeCell ref="B63:J63"/>
    <mergeCell ref="B28:J28"/>
    <mergeCell ref="A41:M41"/>
    <mergeCell ref="B40:J40"/>
    <mergeCell ref="A35:M35"/>
    <mergeCell ref="A29:M29"/>
    <mergeCell ref="B31:J31"/>
    <mergeCell ref="A32:M32"/>
    <mergeCell ref="B34:J34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1"/>
  <sheetViews>
    <sheetView topLeftCell="A22" workbookViewId="0">
      <selection activeCell="B45" sqref="B45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12.125" style="17" customWidth="1"/>
    <col min="9" max="9" width="9.625" style="17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12.125" style="17" customWidth="1"/>
    <col min="265" max="265" width="9.625" style="17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12.125" style="17" customWidth="1"/>
    <col min="521" max="521" width="9.625" style="17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12.125" style="17" customWidth="1"/>
    <col min="777" max="777" width="9.625" style="17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12.125" style="17" customWidth="1"/>
    <col min="1033" max="1033" width="9.625" style="17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12.125" style="17" customWidth="1"/>
    <col min="1289" max="1289" width="9.625" style="17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12.125" style="17" customWidth="1"/>
    <col min="1545" max="1545" width="9.625" style="17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12.125" style="17" customWidth="1"/>
    <col min="1801" max="1801" width="9.625" style="17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12.125" style="17" customWidth="1"/>
    <col min="2057" max="2057" width="9.625" style="17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12.125" style="17" customWidth="1"/>
    <col min="2313" max="2313" width="9.625" style="17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12.125" style="17" customWidth="1"/>
    <col min="2569" max="2569" width="9.625" style="17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12.125" style="17" customWidth="1"/>
    <col min="2825" max="2825" width="9.625" style="17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12.125" style="17" customWidth="1"/>
    <col min="3081" max="3081" width="9.625" style="17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12.125" style="17" customWidth="1"/>
    <col min="3337" max="3337" width="9.625" style="17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12.125" style="17" customWidth="1"/>
    <col min="3593" max="3593" width="9.625" style="17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12.125" style="17" customWidth="1"/>
    <col min="3849" max="3849" width="9.625" style="17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12.125" style="17" customWidth="1"/>
    <col min="4105" max="4105" width="9.625" style="17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12.125" style="17" customWidth="1"/>
    <col min="4361" max="4361" width="9.625" style="17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12.125" style="17" customWidth="1"/>
    <col min="4617" max="4617" width="9.625" style="17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12.125" style="17" customWidth="1"/>
    <col min="4873" max="4873" width="9.625" style="17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12.125" style="17" customWidth="1"/>
    <col min="5129" max="5129" width="9.625" style="17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12.125" style="17" customWidth="1"/>
    <col min="5385" max="5385" width="9.625" style="17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12.125" style="17" customWidth="1"/>
    <col min="5641" max="5641" width="9.625" style="17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12.125" style="17" customWidth="1"/>
    <col min="5897" max="5897" width="9.625" style="17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12.125" style="17" customWidth="1"/>
    <col min="6153" max="6153" width="9.625" style="17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12.125" style="17" customWidth="1"/>
    <col min="6409" max="6409" width="9.625" style="17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12.125" style="17" customWidth="1"/>
    <col min="6665" max="6665" width="9.625" style="17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12.125" style="17" customWidth="1"/>
    <col min="6921" max="6921" width="9.625" style="17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12.125" style="17" customWidth="1"/>
    <col min="7177" max="7177" width="9.625" style="17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12.125" style="17" customWidth="1"/>
    <col min="7433" max="7433" width="9.625" style="17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12.125" style="17" customWidth="1"/>
    <col min="7689" max="7689" width="9.625" style="17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12.125" style="17" customWidth="1"/>
    <col min="7945" max="7945" width="9.625" style="17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12.125" style="17" customWidth="1"/>
    <col min="8201" max="8201" width="9.625" style="17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12.125" style="17" customWidth="1"/>
    <col min="8457" max="8457" width="9.625" style="17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12.125" style="17" customWidth="1"/>
    <col min="8713" max="8713" width="9.625" style="17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12.125" style="17" customWidth="1"/>
    <col min="8969" max="8969" width="9.625" style="17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12.125" style="17" customWidth="1"/>
    <col min="9225" max="9225" width="9.625" style="17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12.125" style="17" customWidth="1"/>
    <col min="9481" max="9481" width="9.625" style="17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12.125" style="17" customWidth="1"/>
    <col min="9737" max="9737" width="9.625" style="17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12.125" style="17" customWidth="1"/>
    <col min="9993" max="9993" width="9.625" style="17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12.125" style="17" customWidth="1"/>
    <col min="10249" max="10249" width="9.625" style="17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12.125" style="17" customWidth="1"/>
    <col min="10505" max="10505" width="9.625" style="17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12.125" style="17" customWidth="1"/>
    <col min="10761" max="10761" width="9.625" style="17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12.125" style="17" customWidth="1"/>
    <col min="11017" max="11017" width="9.625" style="17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12.125" style="17" customWidth="1"/>
    <col min="11273" max="11273" width="9.625" style="17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12.125" style="17" customWidth="1"/>
    <col min="11529" max="11529" width="9.625" style="17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12.125" style="17" customWidth="1"/>
    <col min="11785" max="11785" width="9.625" style="17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12.125" style="17" customWidth="1"/>
    <col min="12041" max="12041" width="9.625" style="17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12.125" style="17" customWidth="1"/>
    <col min="12297" max="12297" width="9.625" style="17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12.125" style="17" customWidth="1"/>
    <col min="12553" max="12553" width="9.625" style="17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12.125" style="17" customWidth="1"/>
    <col min="12809" max="12809" width="9.625" style="17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12.125" style="17" customWidth="1"/>
    <col min="13065" max="13065" width="9.625" style="17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12.125" style="17" customWidth="1"/>
    <col min="13321" max="13321" width="9.625" style="17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12.125" style="17" customWidth="1"/>
    <col min="13577" max="13577" width="9.625" style="17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12.125" style="17" customWidth="1"/>
    <col min="13833" max="13833" width="9.625" style="17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12.125" style="17" customWidth="1"/>
    <col min="14089" max="14089" width="9.625" style="17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12.125" style="17" customWidth="1"/>
    <col min="14345" max="14345" width="9.625" style="17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12.125" style="17" customWidth="1"/>
    <col min="14601" max="14601" width="9.625" style="17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12.125" style="17" customWidth="1"/>
    <col min="14857" max="14857" width="9.625" style="17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12.125" style="17" customWidth="1"/>
    <col min="15113" max="15113" width="9.625" style="17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12.125" style="17" customWidth="1"/>
    <col min="15369" max="15369" width="9.625" style="17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12.125" style="17" customWidth="1"/>
    <col min="15625" max="15625" width="9.625" style="17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12.125" style="17" customWidth="1"/>
    <col min="15881" max="15881" width="9.625" style="17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12.125" style="17" customWidth="1"/>
    <col min="16137" max="16137" width="9.625" style="17" customWidth="1"/>
    <col min="16138" max="16384" width="9.125" style="17"/>
  </cols>
  <sheetData>
    <row r="1" spans="2:7" ht="18" customHeight="1" x14ac:dyDescent="0.25">
      <c r="B1" s="83" t="s">
        <v>0</v>
      </c>
      <c r="C1" s="83"/>
      <c r="D1" s="83"/>
      <c r="E1" s="83"/>
      <c r="F1" s="48"/>
    </row>
    <row r="2" spans="2:7" ht="18" customHeight="1" x14ac:dyDescent="0.25">
      <c r="B2" s="83" t="s">
        <v>258</v>
      </c>
      <c r="C2" s="83"/>
      <c r="D2" s="83"/>
      <c r="E2" s="83"/>
      <c r="F2" s="83"/>
    </row>
    <row r="3" spans="2:7" ht="18" customHeight="1" x14ac:dyDescent="0.25">
      <c r="B3" s="48" t="s">
        <v>259</v>
      </c>
      <c r="C3" s="48"/>
      <c r="D3" s="48"/>
      <c r="E3" s="48"/>
      <c r="F3" s="48"/>
    </row>
    <row r="4" spans="2:7" ht="18" customHeight="1" x14ac:dyDescent="0.25">
      <c r="B4" s="48"/>
      <c r="C4" s="48"/>
      <c r="D4" s="48"/>
      <c r="E4" s="48"/>
      <c r="F4" s="48"/>
    </row>
    <row r="5" spans="2:7" ht="17.100000000000001" customHeight="1" x14ac:dyDescent="0.2">
      <c r="B5" s="49"/>
      <c r="C5" s="84" t="s">
        <v>260</v>
      </c>
      <c r="D5" s="84"/>
      <c r="E5" s="49"/>
      <c r="F5" s="49"/>
    </row>
    <row r="6" spans="2:7" ht="32.25" customHeight="1" x14ac:dyDescent="0.2">
      <c r="B6" s="50" t="s">
        <v>9</v>
      </c>
      <c r="C6" s="51" t="s">
        <v>10</v>
      </c>
      <c r="D6" s="52" t="s">
        <v>261</v>
      </c>
      <c r="E6" s="51" t="s">
        <v>262</v>
      </c>
      <c r="F6" s="51" t="s">
        <v>263</v>
      </c>
    </row>
    <row r="7" spans="2:7" ht="17.100000000000001" customHeight="1" x14ac:dyDescent="0.2">
      <c r="B7" s="80" t="s">
        <v>264</v>
      </c>
      <c r="C7" s="81"/>
      <c r="D7" s="81"/>
      <c r="E7" s="81"/>
      <c r="F7" s="82"/>
    </row>
    <row r="8" spans="2:7" ht="17.100000000000001" customHeight="1" x14ac:dyDescent="0.2">
      <c r="B8" s="53" t="s">
        <v>243</v>
      </c>
      <c r="C8" s="53" t="s">
        <v>242</v>
      </c>
      <c r="D8" s="53">
        <v>11</v>
      </c>
      <c r="E8" s="53">
        <v>44000000</v>
      </c>
      <c r="F8" s="53">
        <v>30406000</v>
      </c>
    </row>
    <row r="9" spans="2:7" ht="17.100000000000001" customHeight="1" x14ac:dyDescent="0.2">
      <c r="B9" s="53" t="s">
        <v>265</v>
      </c>
      <c r="C9" s="53" t="s">
        <v>104</v>
      </c>
      <c r="D9" s="53">
        <v>1</v>
      </c>
      <c r="E9" s="53">
        <v>200000</v>
      </c>
      <c r="F9" s="53">
        <v>86000</v>
      </c>
    </row>
    <row r="10" spans="2:7" ht="17.100000000000001" customHeight="1" x14ac:dyDescent="0.2">
      <c r="B10" s="53" t="s">
        <v>210</v>
      </c>
      <c r="C10" s="53" t="s">
        <v>211</v>
      </c>
      <c r="D10" s="53">
        <v>2</v>
      </c>
      <c r="E10" s="53">
        <v>4305426</v>
      </c>
      <c r="F10" s="53">
        <v>3659612.1</v>
      </c>
    </row>
    <row r="11" spans="2:7" ht="17.100000000000001" customHeight="1" x14ac:dyDescent="0.2">
      <c r="B11" s="54" t="s">
        <v>266</v>
      </c>
      <c r="C11" s="55"/>
      <c r="D11" s="53">
        <f>SUM(D8:D10)</f>
        <v>14</v>
      </c>
      <c r="E11" s="53">
        <f>SUM(E8:E10)</f>
        <v>48505426</v>
      </c>
      <c r="F11" s="53">
        <f>SUM(F8:F10)</f>
        <v>34151612.100000001</v>
      </c>
    </row>
    <row r="12" spans="2:7" ht="17.100000000000001" customHeight="1" x14ac:dyDescent="0.2">
      <c r="B12" s="80" t="s">
        <v>48</v>
      </c>
      <c r="C12" s="81"/>
      <c r="D12" s="81"/>
      <c r="E12" s="81"/>
      <c r="F12" s="82"/>
      <c r="G12" s="56"/>
    </row>
    <row r="13" spans="2:7" ht="17.100000000000001" customHeight="1" x14ac:dyDescent="0.2">
      <c r="B13" s="53" t="s">
        <v>267</v>
      </c>
      <c r="C13" s="57" t="s">
        <v>51</v>
      </c>
      <c r="D13" s="53">
        <v>1</v>
      </c>
      <c r="E13" s="53">
        <v>100000</v>
      </c>
      <c r="F13" s="53">
        <v>36000</v>
      </c>
    </row>
    <row r="14" spans="2:7" ht="17.100000000000001" customHeight="1" x14ac:dyDescent="0.2">
      <c r="B14" s="54" t="s">
        <v>268</v>
      </c>
      <c r="C14" s="58"/>
      <c r="D14" s="53">
        <f>SUM(D13)</f>
        <v>1</v>
      </c>
      <c r="E14" s="53">
        <f>SUM(E13)</f>
        <v>100000</v>
      </c>
      <c r="F14" s="53">
        <f>SUM(F13)</f>
        <v>36000</v>
      </c>
    </row>
    <row r="15" spans="2:7" ht="15.75" x14ac:dyDescent="0.2">
      <c r="B15" s="80" t="s">
        <v>105</v>
      </c>
      <c r="C15" s="81"/>
      <c r="D15" s="81"/>
      <c r="E15" s="81"/>
      <c r="F15" s="82"/>
    </row>
    <row r="16" spans="2:7" x14ac:dyDescent="0.2">
      <c r="B16" s="53" t="s">
        <v>269</v>
      </c>
      <c r="C16" s="53" t="s">
        <v>143</v>
      </c>
      <c r="D16" s="53">
        <v>9</v>
      </c>
      <c r="E16" s="53">
        <v>3500000</v>
      </c>
      <c r="F16" s="53">
        <v>14910000</v>
      </c>
    </row>
    <row r="17" spans="2:6" ht="15" x14ac:dyDescent="0.2">
      <c r="B17" s="54" t="s">
        <v>270</v>
      </c>
      <c r="C17" s="55"/>
      <c r="D17" s="53">
        <f>SUM(D16)</f>
        <v>9</v>
      </c>
      <c r="E17" s="53">
        <f>SUM(E16)</f>
        <v>3500000</v>
      </c>
      <c r="F17" s="53">
        <f>SUM(F16)</f>
        <v>14910000</v>
      </c>
    </row>
    <row r="18" spans="2:6" ht="15.75" x14ac:dyDescent="0.2">
      <c r="B18" s="85" t="s">
        <v>271</v>
      </c>
      <c r="C18" s="86"/>
      <c r="D18" s="53">
        <f>D17+D14+D11</f>
        <v>24</v>
      </c>
      <c r="E18" s="53">
        <f>E17+E14+E11</f>
        <v>52105426</v>
      </c>
      <c r="F18" s="53">
        <f>F17+F14+F11</f>
        <v>49097612.100000001</v>
      </c>
    </row>
    <row r="21" spans="2:6" ht="18" x14ac:dyDescent="0.2">
      <c r="B21" s="49"/>
      <c r="C21" s="84" t="s">
        <v>272</v>
      </c>
      <c r="D21" s="84"/>
      <c r="E21" s="49"/>
      <c r="F21" s="49"/>
    </row>
    <row r="22" spans="2:6" ht="15" x14ac:dyDescent="0.2">
      <c r="B22" s="50" t="s">
        <v>9</v>
      </c>
      <c r="C22" s="51" t="s">
        <v>10</v>
      </c>
      <c r="D22" s="52" t="s">
        <v>261</v>
      </c>
      <c r="E22" s="51" t="s">
        <v>262</v>
      </c>
      <c r="F22" s="51" t="s">
        <v>263</v>
      </c>
    </row>
    <row r="23" spans="2:6" ht="15.75" x14ac:dyDescent="0.2">
      <c r="B23" s="80" t="s">
        <v>264</v>
      </c>
      <c r="C23" s="81"/>
      <c r="D23" s="81"/>
      <c r="E23" s="81"/>
      <c r="F23" s="82"/>
    </row>
    <row r="24" spans="2:6" x14ac:dyDescent="0.2">
      <c r="B24" s="53" t="s">
        <v>243</v>
      </c>
      <c r="C24" s="57" t="s">
        <v>242</v>
      </c>
      <c r="D24" s="57">
        <v>21</v>
      </c>
      <c r="E24" s="57">
        <v>50000000</v>
      </c>
      <c r="F24" s="53">
        <v>34050000</v>
      </c>
    </row>
    <row r="25" spans="2:6" x14ac:dyDescent="0.2">
      <c r="B25" s="53" t="s">
        <v>265</v>
      </c>
      <c r="C25" s="57" t="s">
        <v>104</v>
      </c>
      <c r="D25" s="57">
        <v>4</v>
      </c>
      <c r="E25" s="57">
        <v>2617665</v>
      </c>
      <c r="F25" s="53">
        <v>1125595.95</v>
      </c>
    </row>
    <row r="26" spans="2:6" x14ac:dyDescent="0.2">
      <c r="B26" s="53" t="s">
        <v>273</v>
      </c>
      <c r="C26" s="57" t="s">
        <v>135</v>
      </c>
      <c r="D26" s="57">
        <v>1</v>
      </c>
      <c r="E26" s="57">
        <v>10000000</v>
      </c>
      <c r="F26" s="53">
        <v>1300000</v>
      </c>
    </row>
    <row r="27" spans="2:6" ht="15" x14ac:dyDescent="0.2">
      <c r="B27" s="54" t="s">
        <v>266</v>
      </c>
      <c r="C27" s="55"/>
      <c r="D27" s="53">
        <f>SUM(D24:D26)</f>
        <v>26</v>
      </c>
      <c r="E27" s="53">
        <f>SUM(E24:E26)</f>
        <v>62617665</v>
      </c>
      <c r="F27" s="53">
        <f>SUM(F24:F26)</f>
        <v>36475595.950000003</v>
      </c>
    </row>
    <row r="28" spans="2:6" ht="15.75" x14ac:dyDescent="0.2">
      <c r="B28" s="80" t="s">
        <v>21</v>
      </c>
      <c r="C28" s="81"/>
      <c r="D28" s="81"/>
      <c r="E28" s="81"/>
      <c r="F28" s="82"/>
    </row>
    <row r="29" spans="2:6" x14ac:dyDescent="0.2">
      <c r="B29" s="53" t="s">
        <v>249</v>
      </c>
      <c r="C29" s="57" t="s">
        <v>250</v>
      </c>
      <c r="D29" s="57">
        <v>1</v>
      </c>
      <c r="E29" s="57">
        <v>1000000</v>
      </c>
      <c r="F29" s="53">
        <v>2050000</v>
      </c>
    </row>
    <row r="30" spans="2:6" ht="15" x14ac:dyDescent="0.2">
      <c r="B30" s="54" t="s">
        <v>274</v>
      </c>
      <c r="C30" s="57"/>
      <c r="D30" s="57">
        <f>SUM(D29)</f>
        <v>1</v>
      </c>
      <c r="E30" s="57">
        <f>SUM(E29)</f>
        <v>1000000</v>
      </c>
      <c r="F30" s="53">
        <f>SUM(F29)</f>
        <v>2050000</v>
      </c>
    </row>
    <row r="31" spans="2:6" ht="15.75" x14ac:dyDescent="0.2">
      <c r="B31" s="80" t="s">
        <v>23</v>
      </c>
      <c r="C31" s="81"/>
      <c r="D31" s="81"/>
      <c r="E31" s="81"/>
      <c r="F31" s="82"/>
    </row>
    <row r="32" spans="2:6" x14ac:dyDescent="0.2">
      <c r="B32" s="53" t="s">
        <v>61</v>
      </c>
      <c r="C32" s="57" t="s">
        <v>62</v>
      </c>
      <c r="D32" s="57">
        <v>18</v>
      </c>
      <c r="E32" s="57">
        <v>37000000</v>
      </c>
      <c r="F32" s="53">
        <v>22170000</v>
      </c>
    </row>
    <row r="33" spans="2:6" x14ac:dyDescent="0.2">
      <c r="B33" s="53" t="s">
        <v>224</v>
      </c>
      <c r="C33" s="57" t="s">
        <v>223</v>
      </c>
      <c r="D33" s="53">
        <v>5</v>
      </c>
      <c r="E33" s="53">
        <v>6150000</v>
      </c>
      <c r="F33" s="53">
        <v>12496000</v>
      </c>
    </row>
    <row r="34" spans="2:6" ht="15" x14ac:dyDescent="0.2">
      <c r="B34" s="54" t="s">
        <v>275</v>
      </c>
      <c r="C34" s="55"/>
      <c r="D34" s="53">
        <f>SUM(D32:D33)</f>
        <v>23</v>
      </c>
      <c r="E34" s="53">
        <f>SUM(E32:E33)</f>
        <v>43150000</v>
      </c>
      <c r="F34" s="53">
        <f>SUM(F32:F33)</f>
        <v>34666000</v>
      </c>
    </row>
    <row r="35" spans="2:6" ht="15.75" x14ac:dyDescent="0.2">
      <c r="B35" s="80" t="s">
        <v>276</v>
      </c>
      <c r="C35" s="81"/>
      <c r="D35" s="81"/>
      <c r="E35" s="81"/>
      <c r="F35" s="82"/>
    </row>
    <row r="36" spans="2:6" x14ac:dyDescent="0.2">
      <c r="B36" s="53" t="s">
        <v>277</v>
      </c>
      <c r="C36" s="57" t="s">
        <v>154</v>
      </c>
      <c r="D36" s="53">
        <v>7</v>
      </c>
      <c r="E36" s="53">
        <v>1740000</v>
      </c>
      <c r="F36" s="53">
        <v>20793000</v>
      </c>
    </row>
    <row r="37" spans="2:6" ht="15" x14ac:dyDescent="0.2">
      <c r="B37" s="54" t="s">
        <v>278</v>
      </c>
      <c r="C37" s="55"/>
      <c r="D37" s="53">
        <f>SUM(D36)</f>
        <v>7</v>
      </c>
      <c r="E37" s="53">
        <f>SUM(E36)</f>
        <v>1740000</v>
      </c>
      <c r="F37" s="53">
        <f>SUM(F36)</f>
        <v>20793000</v>
      </c>
    </row>
    <row r="38" spans="2:6" ht="15.75" x14ac:dyDescent="0.2">
      <c r="B38" s="80" t="s">
        <v>105</v>
      </c>
      <c r="C38" s="81"/>
      <c r="D38" s="81"/>
      <c r="E38" s="81"/>
      <c r="F38" s="82"/>
    </row>
    <row r="39" spans="2:6" x14ac:dyDescent="0.2">
      <c r="B39" s="53" t="s">
        <v>269</v>
      </c>
      <c r="C39" s="53" t="s">
        <v>143</v>
      </c>
      <c r="D39" s="53">
        <v>10</v>
      </c>
      <c r="E39" s="53">
        <v>3750000</v>
      </c>
      <c r="F39" s="53">
        <v>15975000</v>
      </c>
    </row>
    <row r="40" spans="2:6" ht="15" x14ac:dyDescent="0.2">
      <c r="B40" s="54" t="s">
        <v>270</v>
      </c>
      <c r="C40" s="55"/>
      <c r="D40" s="53">
        <f>SUM(D39)</f>
        <v>10</v>
      </c>
      <c r="E40" s="53">
        <f>SUM(E39)</f>
        <v>3750000</v>
      </c>
      <c r="F40" s="53">
        <f>SUM(F39)</f>
        <v>15975000</v>
      </c>
    </row>
    <row r="41" spans="2:6" ht="15.75" x14ac:dyDescent="0.2">
      <c r="B41" s="85" t="s">
        <v>271</v>
      </c>
      <c r="C41" s="86"/>
      <c r="D41" s="53">
        <f>D40+D37+D34+D30+D27</f>
        <v>67</v>
      </c>
      <c r="E41" s="53">
        <f>E40+E37+E34+E30+E27</f>
        <v>112257665</v>
      </c>
      <c r="F41" s="53">
        <f>F40+F37+F34+F30+F27</f>
        <v>109959595.95</v>
      </c>
    </row>
  </sheetData>
  <mergeCells count="14">
    <mergeCell ref="B38:F38"/>
    <mergeCell ref="B41:C41"/>
    <mergeCell ref="B18:C18"/>
    <mergeCell ref="C21:D21"/>
    <mergeCell ref="B23:F23"/>
    <mergeCell ref="B28:F28"/>
    <mergeCell ref="B31:F31"/>
    <mergeCell ref="B35:F35"/>
    <mergeCell ref="B15:F15"/>
    <mergeCell ref="B1:E1"/>
    <mergeCell ref="B2:F2"/>
    <mergeCell ref="C5:D5"/>
    <mergeCell ref="B7:F7"/>
    <mergeCell ref="B12:F12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67"/>
  <sheetViews>
    <sheetView topLeftCell="A10" workbookViewId="0">
      <selection activeCell="C13" sqref="C13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23.375" customWidth="1"/>
    <col min="6" max="6" width="7.75" customWidth="1"/>
    <col min="7" max="7" width="8.875" customWidth="1"/>
    <col min="8" max="8" width="7.375" customWidth="1"/>
    <col min="9" max="10" width="8.125" style="17"/>
  </cols>
  <sheetData>
    <row r="1" spans="2:13" ht="24" customHeight="1" x14ac:dyDescent="0.2">
      <c r="B1" s="89" t="s">
        <v>254</v>
      </c>
      <c r="C1" s="89"/>
      <c r="D1" s="89"/>
      <c r="E1" s="89"/>
      <c r="F1" s="89"/>
      <c r="G1" s="89"/>
    </row>
    <row r="2" spans="2:13" ht="52.5" customHeight="1" x14ac:dyDescent="0.2">
      <c r="B2" s="1" t="s">
        <v>9</v>
      </c>
      <c r="C2" s="1" t="s">
        <v>10</v>
      </c>
      <c r="D2" s="1" t="s">
        <v>30</v>
      </c>
      <c r="E2" s="1" t="s">
        <v>31</v>
      </c>
      <c r="F2" s="1" t="s">
        <v>32</v>
      </c>
      <c r="G2" s="1" t="s">
        <v>33</v>
      </c>
      <c r="H2" s="17"/>
      <c r="K2" s="17"/>
      <c r="L2" s="17"/>
      <c r="M2" s="17"/>
    </row>
    <row r="3" spans="2:13" s="17" customFormat="1" ht="15" customHeight="1" x14ac:dyDescent="0.2">
      <c r="B3" s="87" t="s">
        <v>50</v>
      </c>
      <c r="C3" s="88"/>
      <c r="D3" s="88"/>
      <c r="E3" s="88"/>
      <c r="F3" s="88"/>
      <c r="G3" s="90"/>
    </row>
    <row r="4" spans="2:13" s="17" customFormat="1" ht="15.75" customHeight="1" x14ac:dyDescent="0.2">
      <c r="B4" s="7" t="s">
        <v>114</v>
      </c>
      <c r="C4" s="7" t="s">
        <v>115</v>
      </c>
      <c r="D4" s="13">
        <v>0.27</v>
      </c>
      <c r="E4" s="10" t="s">
        <v>35</v>
      </c>
      <c r="F4" s="11" t="s">
        <v>29</v>
      </c>
      <c r="G4" s="11" t="s">
        <v>29</v>
      </c>
    </row>
    <row r="5" spans="2:13" s="17" customFormat="1" ht="15.75" customHeight="1" x14ac:dyDescent="0.2">
      <c r="B5" s="7" t="s">
        <v>91</v>
      </c>
      <c r="C5" s="7" t="s">
        <v>92</v>
      </c>
      <c r="D5" s="13">
        <v>1</v>
      </c>
      <c r="E5" s="10" t="s">
        <v>35</v>
      </c>
      <c r="F5" s="11" t="s">
        <v>29</v>
      </c>
      <c r="G5" s="11" t="s">
        <v>29</v>
      </c>
    </row>
    <row r="6" spans="2:13" s="17" customFormat="1" ht="15.75" customHeight="1" x14ac:dyDescent="0.2">
      <c r="B6" s="7" t="s">
        <v>144</v>
      </c>
      <c r="C6" s="7" t="s">
        <v>145</v>
      </c>
      <c r="D6" s="13">
        <v>0.45</v>
      </c>
      <c r="E6" s="10" t="s">
        <v>35</v>
      </c>
      <c r="F6" s="11" t="s">
        <v>29</v>
      </c>
      <c r="G6" s="11" t="s">
        <v>29</v>
      </c>
    </row>
    <row r="7" spans="2:13" s="17" customFormat="1" ht="15.75" customHeight="1" x14ac:dyDescent="0.2">
      <c r="B7" s="7" t="s">
        <v>112</v>
      </c>
      <c r="C7" s="7" t="s">
        <v>113</v>
      </c>
      <c r="D7" s="13">
        <v>1</v>
      </c>
      <c r="E7" s="10" t="s">
        <v>35</v>
      </c>
      <c r="F7" s="11" t="s">
        <v>29</v>
      </c>
      <c r="G7" s="11" t="s">
        <v>29</v>
      </c>
    </row>
    <row r="8" spans="2:13" s="17" customFormat="1" ht="15.75" customHeight="1" x14ac:dyDescent="0.2">
      <c r="B8" s="7" t="s">
        <v>201</v>
      </c>
      <c r="C8" s="7" t="s">
        <v>202</v>
      </c>
      <c r="D8" s="13">
        <v>0.19</v>
      </c>
      <c r="E8" s="10" t="s">
        <v>35</v>
      </c>
      <c r="F8" s="11" t="s">
        <v>29</v>
      </c>
      <c r="G8" s="11" t="s">
        <v>29</v>
      </c>
    </row>
    <row r="9" spans="2:13" s="17" customFormat="1" ht="15.75" customHeight="1" x14ac:dyDescent="0.2">
      <c r="B9" s="87" t="s">
        <v>105</v>
      </c>
      <c r="C9" s="88"/>
      <c r="D9" s="88"/>
      <c r="E9" s="88"/>
      <c r="F9" s="88"/>
      <c r="G9" s="90"/>
    </row>
    <row r="10" spans="2:13" s="17" customFormat="1" ht="15.75" customHeight="1" x14ac:dyDescent="0.2">
      <c r="B10" s="7" t="s">
        <v>245</v>
      </c>
      <c r="C10" s="7" t="s">
        <v>246</v>
      </c>
      <c r="D10" s="13">
        <v>3.08</v>
      </c>
      <c r="E10" s="10" t="s">
        <v>35</v>
      </c>
      <c r="F10" s="11" t="s">
        <v>29</v>
      </c>
      <c r="G10" s="11" t="s">
        <v>29</v>
      </c>
    </row>
    <row r="11" spans="2:13" s="17" customFormat="1" ht="15" customHeight="1" x14ac:dyDescent="0.2">
      <c r="B11" s="87" t="s">
        <v>48</v>
      </c>
      <c r="C11" s="88"/>
      <c r="D11" s="88"/>
      <c r="E11" s="88"/>
      <c r="F11" s="88"/>
      <c r="G11" s="90"/>
    </row>
    <row r="12" spans="2:13" s="17" customFormat="1" ht="15" customHeight="1" x14ac:dyDescent="0.2">
      <c r="B12" s="7" t="s">
        <v>187</v>
      </c>
      <c r="C12" s="7" t="s">
        <v>188</v>
      </c>
      <c r="D12" s="13">
        <v>0.33</v>
      </c>
      <c r="E12" s="10" t="s">
        <v>35</v>
      </c>
      <c r="F12" s="11" t="s">
        <v>29</v>
      </c>
      <c r="G12" s="11" t="s">
        <v>29</v>
      </c>
    </row>
    <row r="13" spans="2:13" s="17" customFormat="1" ht="15" customHeight="1" x14ac:dyDescent="0.2">
      <c r="B13" s="7" t="s">
        <v>72</v>
      </c>
      <c r="C13" s="7" t="s">
        <v>73</v>
      </c>
      <c r="D13" s="13">
        <v>0.57999999999999996</v>
      </c>
      <c r="E13" s="10" t="s">
        <v>35</v>
      </c>
      <c r="F13" s="11" t="s">
        <v>29</v>
      </c>
      <c r="G13" s="11" t="s">
        <v>29</v>
      </c>
    </row>
    <row r="14" spans="2:13" s="17" customFormat="1" ht="15" customHeight="1" x14ac:dyDescent="0.2">
      <c r="B14" s="7" t="s">
        <v>231</v>
      </c>
      <c r="C14" s="7" t="s">
        <v>232</v>
      </c>
      <c r="D14" s="13">
        <v>0.94</v>
      </c>
      <c r="E14" s="10" t="s">
        <v>35</v>
      </c>
      <c r="F14" s="11" t="s">
        <v>29</v>
      </c>
      <c r="G14" s="11" t="s">
        <v>29</v>
      </c>
    </row>
    <row r="15" spans="2:13" s="17" customFormat="1" ht="15" customHeight="1" x14ac:dyDescent="0.2">
      <c r="B15" s="87" t="s">
        <v>28</v>
      </c>
      <c r="C15" s="88"/>
      <c r="D15" s="88"/>
      <c r="E15" s="88"/>
      <c r="F15" s="88"/>
      <c r="G15" s="90"/>
    </row>
    <row r="16" spans="2:13" s="17" customFormat="1" ht="15" customHeight="1" x14ac:dyDescent="0.2">
      <c r="B16" s="43" t="s">
        <v>227</v>
      </c>
      <c r="C16" s="7" t="s">
        <v>228</v>
      </c>
      <c r="D16" s="13">
        <v>0.89</v>
      </c>
      <c r="E16" s="10" t="s">
        <v>35</v>
      </c>
      <c r="F16" s="11" t="s">
        <v>29</v>
      </c>
      <c r="G16" s="11" t="s">
        <v>29</v>
      </c>
    </row>
    <row r="17" spans="2:7" s="17" customFormat="1" ht="15" customHeight="1" x14ac:dyDescent="0.2">
      <c r="B17" s="43" t="s">
        <v>155</v>
      </c>
      <c r="C17" s="7" t="s">
        <v>156</v>
      </c>
      <c r="D17" s="13">
        <v>0.46</v>
      </c>
      <c r="E17" s="10" t="s">
        <v>35</v>
      </c>
      <c r="F17" s="11" t="s">
        <v>29</v>
      </c>
      <c r="G17" s="11" t="s">
        <v>29</v>
      </c>
    </row>
    <row r="18" spans="2:7" s="17" customFormat="1" ht="15" customHeight="1" x14ac:dyDescent="0.2">
      <c r="B18" s="87" t="s">
        <v>21</v>
      </c>
      <c r="C18" s="88"/>
      <c r="D18" s="88"/>
      <c r="E18" s="88"/>
      <c r="F18" s="88"/>
      <c r="G18" s="90"/>
    </row>
    <row r="19" spans="2:7" s="17" customFormat="1" ht="15" customHeight="1" x14ac:dyDescent="0.2">
      <c r="B19" s="7" t="s">
        <v>148</v>
      </c>
      <c r="C19" s="7" t="s">
        <v>149</v>
      </c>
      <c r="D19" s="13">
        <v>0.72</v>
      </c>
      <c r="E19" s="10" t="s">
        <v>35</v>
      </c>
      <c r="F19" s="11" t="s">
        <v>29</v>
      </c>
      <c r="G19" s="11" t="s">
        <v>29</v>
      </c>
    </row>
    <row r="20" spans="2:7" s="17" customFormat="1" ht="15" customHeight="1" x14ac:dyDescent="0.2">
      <c r="B20" s="7" t="s">
        <v>238</v>
      </c>
      <c r="C20" s="7" t="s">
        <v>239</v>
      </c>
      <c r="D20" s="13">
        <v>0.38</v>
      </c>
      <c r="E20" s="10" t="s">
        <v>35</v>
      </c>
      <c r="F20" s="11" t="s">
        <v>29</v>
      </c>
      <c r="G20" s="11" t="s">
        <v>29</v>
      </c>
    </row>
    <row r="21" spans="2:7" s="17" customFormat="1" ht="15" customHeight="1" x14ac:dyDescent="0.2">
      <c r="B21" s="87" t="s">
        <v>23</v>
      </c>
      <c r="C21" s="88"/>
      <c r="D21" s="88"/>
      <c r="E21" s="88"/>
      <c r="F21" s="88"/>
      <c r="G21" s="90"/>
    </row>
    <row r="22" spans="2:7" s="17" customFormat="1" ht="15" customHeight="1" x14ac:dyDescent="0.2">
      <c r="B22" s="7" t="s">
        <v>37</v>
      </c>
      <c r="C22" s="7" t="s">
        <v>43</v>
      </c>
      <c r="D22" s="13">
        <v>1.3</v>
      </c>
      <c r="E22" s="10" t="s">
        <v>35</v>
      </c>
      <c r="F22" s="11" t="s">
        <v>29</v>
      </c>
      <c r="G22" s="11" t="s">
        <v>29</v>
      </c>
    </row>
    <row r="23" spans="2:7" s="17" customFormat="1" ht="15" customHeight="1" x14ac:dyDescent="0.2">
      <c r="B23" s="7" t="s">
        <v>127</v>
      </c>
      <c r="C23" s="7" t="s">
        <v>128</v>
      </c>
      <c r="D23" s="13">
        <v>0.55000000000000004</v>
      </c>
      <c r="E23" s="10" t="s">
        <v>35</v>
      </c>
      <c r="F23" s="11" t="s">
        <v>29</v>
      </c>
      <c r="G23" s="11" t="s">
        <v>29</v>
      </c>
    </row>
    <row r="24" spans="2:7" s="17" customFormat="1" ht="15" customHeight="1" x14ac:dyDescent="0.2">
      <c r="B24" s="7" t="s">
        <v>133</v>
      </c>
      <c r="C24" s="7" t="s">
        <v>136</v>
      </c>
      <c r="D24" s="13">
        <v>0.6</v>
      </c>
      <c r="E24" s="10" t="s">
        <v>35</v>
      </c>
      <c r="F24" s="11" t="s">
        <v>29</v>
      </c>
      <c r="G24" s="11" t="s">
        <v>29</v>
      </c>
    </row>
    <row r="25" spans="2:7" s="17" customFormat="1" ht="15" customHeight="1" x14ac:dyDescent="0.2">
      <c r="B25" s="7" t="s">
        <v>192</v>
      </c>
      <c r="C25" s="7" t="s">
        <v>191</v>
      </c>
      <c r="D25" s="13">
        <v>6.4</v>
      </c>
      <c r="E25" s="10" t="s">
        <v>35</v>
      </c>
      <c r="F25" s="11" t="s">
        <v>29</v>
      </c>
      <c r="G25" s="11" t="s">
        <v>29</v>
      </c>
    </row>
    <row r="26" spans="2:7" s="17" customFormat="1" ht="15" customHeight="1" x14ac:dyDescent="0.2">
      <c r="B26" s="7" t="s">
        <v>215</v>
      </c>
      <c r="C26" s="7" t="s">
        <v>214</v>
      </c>
      <c r="D26" s="13">
        <v>0.26</v>
      </c>
      <c r="E26" s="10" t="s">
        <v>35</v>
      </c>
      <c r="F26" s="11" t="s">
        <v>29</v>
      </c>
      <c r="G26" s="11" t="s">
        <v>29</v>
      </c>
    </row>
    <row r="27" spans="2:7" s="17" customFormat="1" ht="15" customHeight="1" x14ac:dyDescent="0.2">
      <c r="B27" s="7" t="s">
        <v>118</v>
      </c>
      <c r="C27" s="7" t="s">
        <v>119</v>
      </c>
      <c r="D27" s="13">
        <v>0.39</v>
      </c>
      <c r="E27" s="10" t="s">
        <v>35</v>
      </c>
      <c r="F27" s="11" t="s">
        <v>29</v>
      </c>
      <c r="G27" s="11" t="s">
        <v>29</v>
      </c>
    </row>
    <row r="28" spans="2:7" s="17" customFormat="1" ht="15" customHeight="1" x14ac:dyDescent="0.2">
      <c r="B28" s="87" t="s">
        <v>25</v>
      </c>
      <c r="C28" s="88"/>
      <c r="D28" s="88"/>
      <c r="E28" s="88"/>
      <c r="F28" s="88"/>
      <c r="G28" s="90"/>
    </row>
    <row r="29" spans="2:7" s="17" customFormat="1" ht="15" customHeight="1" x14ac:dyDescent="0.2">
      <c r="B29" s="7" t="s">
        <v>181</v>
      </c>
      <c r="C29" s="7" t="s">
        <v>182</v>
      </c>
      <c r="D29" s="13">
        <v>16</v>
      </c>
      <c r="E29" s="10" t="s">
        <v>35</v>
      </c>
      <c r="F29" s="11" t="s">
        <v>29</v>
      </c>
      <c r="G29" s="11" t="s">
        <v>29</v>
      </c>
    </row>
    <row r="30" spans="2:7" s="17" customFormat="1" ht="15" customHeight="1" x14ac:dyDescent="0.2">
      <c r="B30" s="7" t="s">
        <v>129</v>
      </c>
      <c r="C30" s="7" t="s">
        <v>130</v>
      </c>
      <c r="D30" s="13">
        <v>1.6</v>
      </c>
      <c r="E30" s="10" t="s">
        <v>35</v>
      </c>
      <c r="F30" s="11" t="s">
        <v>29</v>
      </c>
      <c r="G30" s="11" t="s">
        <v>29</v>
      </c>
    </row>
    <row r="31" spans="2:7" s="17" customFormat="1" ht="15" customHeight="1" x14ac:dyDescent="0.2">
      <c r="B31" s="7" t="s">
        <v>218</v>
      </c>
      <c r="C31" s="7" t="s">
        <v>219</v>
      </c>
      <c r="D31" s="13">
        <v>4.25</v>
      </c>
      <c r="E31" s="10" t="s">
        <v>35</v>
      </c>
      <c r="F31" s="11" t="s">
        <v>29</v>
      </c>
      <c r="G31" s="11" t="s">
        <v>29</v>
      </c>
    </row>
    <row r="32" spans="2:7" s="17" customFormat="1" ht="15" customHeight="1" x14ac:dyDescent="0.2">
      <c r="B32" s="87" t="s">
        <v>41</v>
      </c>
      <c r="C32" s="88"/>
      <c r="D32" s="88"/>
      <c r="E32" s="88"/>
      <c r="F32" s="88"/>
      <c r="G32" s="90"/>
    </row>
    <row r="33" spans="2:8" s="17" customFormat="1" ht="15" customHeight="1" x14ac:dyDescent="0.2">
      <c r="B33" s="7" t="s">
        <v>66</v>
      </c>
      <c r="C33" s="7" t="s">
        <v>67</v>
      </c>
      <c r="D33" s="13">
        <v>6.66</v>
      </c>
      <c r="E33" s="10" t="s">
        <v>35</v>
      </c>
      <c r="F33" s="11" t="s">
        <v>29</v>
      </c>
      <c r="G33" s="11" t="s">
        <v>29</v>
      </c>
    </row>
    <row r="34" spans="2:8" s="17" customFormat="1" ht="15" customHeight="1" x14ac:dyDescent="0.2">
      <c r="B34" s="7" t="s">
        <v>93</v>
      </c>
      <c r="C34" s="7" t="s">
        <v>94</v>
      </c>
      <c r="D34" s="13">
        <v>1.4</v>
      </c>
      <c r="E34" s="10" t="s">
        <v>35</v>
      </c>
      <c r="F34" s="11" t="s">
        <v>29</v>
      </c>
      <c r="G34" s="11" t="s">
        <v>29</v>
      </c>
    </row>
    <row r="35" spans="2:8" s="17" customFormat="1" ht="15" customHeight="1" x14ac:dyDescent="0.2">
      <c r="B35" s="7" t="s">
        <v>159</v>
      </c>
      <c r="C35" s="7" t="s">
        <v>160</v>
      </c>
      <c r="D35" s="13">
        <v>0.67</v>
      </c>
      <c r="E35" s="10" t="s">
        <v>35</v>
      </c>
      <c r="F35" s="11" t="s">
        <v>29</v>
      </c>
      <c r="G35" s="11" t="s">
        <v>29</v>
      </c>
    </row>
    <row r="36" spans="2:8" s="17" customFormat="1" ht="53.25" customHeight="1" x14ac:dyDescent="0.2">
      <c r="B36" s="7" t="s">
        <v>9</v>
      </c>
      <c r="C36" s="12" t="s">
        <v>10</v>
      </c>
      <c r="D36" s="1" t="s">
        <v>30</v>
      </c>
      <c r="E36" s="10" t="s">
        <v>31</v>
      </c>
      <c r="F36" s="1" t="s">
        <v>32</v>
      </c>
      <c r="G36" s="1" t="s">
        <v>33</v>
      </c>
      <c r="H36"/>
    </row>
    <row r="37" spans="2:8" s="17" customFormat="1" ht="15" customHeight="1" x14ac:dyDescent="0.2">
      <c r="B37" s="87" t="s">
        <v>50</v>
      </c>
      <c r="C37" s="88"/>
      <c r="D37" s="88"/>
      <c r="E37" s="88"/>
      <c r="F37" s="88"/>
      <c r="G37" s="90"/>
    </row>
    <row r="38" spans="2:8" s="17" customFormat="1" ht="15" customHeight="1" x14ac:dyDescent="0.2">
      <c r="B38" s="7" t="s">
        <v>220</v>
      </c>
      <c r="C38" s="7" t="s">
        <v>221</v>
      </c>
      <c r="D38" s="13">
        <v>0.7</v>
      </c>
      <c r="E38" s="10" t="s">
        <v>35</v>
      </c>
      <c r="F38" s="11" t="s">
        <v>29</v>
      </c>
      <c r="G38" s="11" t="s">
        <v>29</v>
      </c>
    </row>
    <row r="39" spans="2:8" s="17" customFormat="1" ht="16.5" customHeight="1" x14ac:dyDescent="0.2">
      <c r="B39" s="87" t="s">
        <v>48</v>
      </c>
      <c r="C39" s="88"/>
      <c r="D39" s="88"/>
      <c r="E39" s="88"/>
      <c r="F39" s="88"/>
      <c r="G39" s="90"/>
      <c r="H39"/>
    </row>
    <row r="40" spans="2:8" s="17" customFormat="1" ht="16.5" customHeight="1" x14ac:dyDescent="0.2">
      <c r="B40" s="7" t="s">
        <v>46</v>
      </c>
      <c r="C40" s="12" t="s">
        <v>47</v>
      </c>
      <c r="D40" s="13">
        <v>0.64</v>
      </c>
      <c r="E40" s="10" t="s">
        <v>35</v>
      </c>
      <c r="F40" s="29" t="s">
        <v>29</v>
      </c>
      <c r="G40" s="11" t="s">
        <v>29</v>
      </c>
      <c r="H40"/>
    </row>
    <row r="41" spans="2:8" s="17" customFormat="1" ht="15" customHeight="1" x14ac:dyDescent="0.2">
      <c r="B41" s="87" t="s">
        <v>28</v>
      </c>
      <c r="C41" s="88"/>
      <c r="D41" s="88"/>
      <c r="E41" s="88"/>
      <c r="F41" s="88"/>
      <c r="G41" s="90"/>
      <c r="H41"/>
    </row>
    <row r="42" spans="2:8" s="17" customFormat="1" ht="13.5" customHeight="1" x14ac:dyDescent="0.2">
      <c r="B42" s="7" t="s">
        <v>139</v>
      </c>
      <c r="C42" s="12" t="s">
        <v>140</v>
      </c>
      <c r="D42" s="13">
        <v>1</v>
      </c>
      <c r="E42" s="10" t="s">
        <v>35</v>
      </c>
      <c r="F42" s="29" t="s">
        <v>29</v>
      </c>
      <c r="G42" s="11" t="s">
        <v>29</v>
      </c>
    </row>
    <row r="43" spans="2:8" s="17" customFormat="1" ht="13.5" customHeight="1" x14ac:dyDescent="0.2">
      <c r="B43" s="7" t="s">
        <v>63</v>
      </c>
      <c r="C43" s="7" t="s">
        <v>64</v>
      </c>
      <c r="D43" s="13">
        <v>1.4</v>
      </c>
      <c r="E43" s="10" t="s">
        <v>35</v>
      </c>
      <c r="F43" s="29" t="s">
        <v>29</v>
      </c>
      <c r="G43" s="11" t="s">
        <v>29</v>
      </c>
    </row>
    <row r="44" spans="2:8" s="17" customFormat="1" ht="13.5" customHeight="1" x14ac:dyDescent="0.2">
      <c r="B44" s="7" t="s">
        <v>203</v>
      </c>
      <c r="C44" s="7" t="s">
        <v>204</v>
      </c>
      <c r="D44" s="13">
        <v>0.19</v>
      </c>
      <c r="E44" s="10" t="s">
        <v>35</v>
      </c>
      <c r="F44" s="29" t="s">
        <v>29</v>
      </c>
      <c r="G44" s="11" t="s">
        <v>29</v>
      </c>
    </row>
    <row r="45" spans="2:8" s="17" customFormat="1" ht="13.5" customHeight="1" x14ac:dyDescent="0.2">
      <c r="B45" s="7" t="s">
        <v>183</v>
      </c>
      <c r="C45" s="7" t="s">
        <v>184</v>
      </c>
      <c r="D45" s="13">
        <v>0.72</v>
      </c>
      <c r="E45" s="10" t="s">
        <v>35</v>
      </c>
      <c r="F45" s="29" t="s">
        <v>29</v>
      </c>
      <c r="G45" s="11" t="s">
        <v>29</v>
      </c>
    </row>
    <row r="46" spans="2:8" s="17" customFormat="1" ht="15" customHeight="1" x14ac:dyDescent="0.2">
      <c r="B46" s="87" t="s">
        <v>95</v>
      </c>
      <c r="C46" s="88"/>
      <c r="D46" s="88"/>
      <c r="E46" s="88"/>
      <c r="F46" s="88"/>
      <c r="G46" s="90"/>
      <c r="H46"/>
    </row>
    <row r="47" spans="2:8" s="17" customFormat="1" ht="15" customHeight="1" x14ac:dyDescent="0.2">
      <c r="B47" s="7" t="s">
        <v>109</v>
      </c>
      <c r="C47" s="12" t="s">
        <v>110</v>
      </c>
      <c r="D47" s="13">
        <v>1</v>
      </c>
      <c r="E47" s="10" t="s">
        <v>35</v>
      </c>
      <c r="F47" s="29" t="s">
        <v>29</v>
      </c>
      <c r="G47" s="11" t="s">
        <v>29</v>
      </c>
    </row>
    <row r="48" spans="2:8" s="17" customFormat="1" ht="15" customHeight="1" x14ac:dyDescent="0.2">
      <c r="B48" s="7" t="s">
        <v>58</v>
      </c>
      <c r="C48" s="12" t="s">
        <v>59</v>
      </c>
      <c r="D48" s="13" t="s">
        <v>29</v>
      </c>
      <c r="E48" s="10" t="s">
        <v>35</v>
      </c>
      <c r="F48" s="29" t="s">
        <v>29</v>
      </c>
      <c r="G48" s="11" t="s">
        <v>29</v>
      </c>
      <c r="H48"/>
    </row>
    <row r="49" spans="2:7" s="17" customFormat="1" ht="15" customHeight="1" x14ac:dyDescent="0.2">
      <c r="B49" s="7" t="s">
        <v>122</v>
      </c>
      <c r="C49" s="7" t="s">
        <v>123</v>
      </c>
      <c r="D49" s="13" t="s">
        <v>29</v>
      </c>
      <c r="E49" s="10" t="s">
        <v>35</v>
      </c>
      <c r="F49" s="29" t="s">
        <v>29</v>
      </c>
      <c r="G49" s="11" t="s">
        <v>29</v>
      </c>
    </row>
    <row r="50" spans="2:7" s="17" customFormat="1" ht="15" customHeight="1" x14ac:dyDescent="0.2">
      <c r="B50" s="7" t="s">
        <v>125</v>
      </c>
      <c r="C50" s="7" t="s">
        <v>126</v>
      </c>
      <c r="D50" s="13" t="s">
        <v>29</v>
      </c>
      <c r="E50" s="10" t="s">
        <v>35</v>
      </c>
      <c r="F50" s="29" t="s">
        <v>29</v>
      </c>
      <c r="G50" s="11" t="s">
        <v>29</v>
      </c>
    </row>
    <row r="51" spans="2:7" s="17" customFormat="1" ht="15" customHeight="1" x14ac:dyDescent="0.2">
      <c r="B51" s="7" t="s">
        <v>163</v>
      </c>
      <c r="C51" s="7" t="s">
        <v>164</v>
      </c>
      <c r="D51" s="13" t="s">
        <v>29</v>
      </c>
      <c r="E51" s="10" t="s">
        <v>35</v>
      </c>
      <c r="F51" s="29" t="s">
        <v>29</v>
      </c>
      <c r="G51" s="11" t="s">
        <v>29</v>
      </c>
    </row>
    <row r="52" spans="2:7" s="17" customFormat="1" ht="15" customHeight="1" x14ac:dyDescent="0.2">
      <c r="B52" s="7" t="s">
        <v>195</v>
      </c>
      <c r="C52" s="7" t="s">
        <v>196</v>
      </c>
      <c r="D52" s="13" t="s">
        <v>29</v>
      </c>
      <c r="E52" s="10" t="s">
        <v>35</v>
      </c>
      <c r="F52" s="29" t="s">
        <v>29</v>
      </c>
      <c r="G52" s="11" t="s">
        <v>29</v>
      </c>
    </row>
    <row r="53" spans="2:7" s="17" customFormat="1" ht="15" customHeight="1" x14ac:dyDescent="0.2">
      <c r="B53" s="7" t="s">
        <v>197</v>
      </c>
      <c r="C53" s="7" t="s">
        <v>198</v>
      </c>
      <c r="D53" s="13" t="s">
        <v>29</v>
      </c>
      <c r="E53" s="10" t="s">
        <v>35</v>
      </c>
      <c r="F53" s="29" t="s">
        <v>29</v>
      </c>
      <c r="G53" s="11" t="s">
        <v>29</v>
      </c>
    </row>
    <row r="54" spans="2:7" s="17" customFormat="1" ht="15" customHeight="1" x14ac:dyDescent="0.2">
      <c r="B54" s="7" t="s">
        <v>53</v>
      </c>
      <c r="C54" s="7" t="s">
        <v>52</v>
      </c>
      <c r="D54" s="13">
        <v>2.5499999999999998</v>
      </c>
      <c r="E54" s="10" t="s">
        <v>35</v>
      </c>
      <c r="F54" s="29" t="s">
        <v>29</v>
      </c>
      <c r="G54" s="11" t="s">
        <v>29</v>
      </c>
    </row>
    <row r="55" spans="2:7" s="17" customFormat="1" ht="15" customHeight="1" x14ac:dyDescent="0.2">
      <c r="B55" s="7" t="s">
        <v>209</v>
      </c>
      <c r="C55" s="7" t="s">
        <v>174</v>
      </c>
      <c r="D55" s="13">
        <v>1</v>
      </c>
      <c r="E55" s="10" t="s">
        <v>35</v>
      </c>
      <c r="F55" s="29" t="s">
        <v>29</v>
      </c>
      <c r="G55" s="11" t="s">
        <v>29</v>
      </c>
    </row>
    <row r="56" spans="2:7" s="17" customFormat="1" ht="15" customHeight="1" x14ac:dyDescent="0.2">
      <c r="B56" s="87" t="s">
        <v>21</v>
      </c>
      <c r="C56" s="88"/>
      <c r="D56" s="88"/>
      <c r="E56" s="88"/>
      <c r="F56" s="88"/>
      <c r="G56" s="40"/>
    </row>
    <row r="57" spans="2:7" s="17" customFormat="1" ht="15" customHeight="1" x14ac:dyDescent="0.2">
      <c r="B57" s="7" t="s">
        <v>120</v>
      </c>
      <c r="C57" s="7" t="s">
        <v>121</v>
      </c>
      <c r="D57" s="13">
        <v>0.45</v>
      </c>
      <c r="E57" s="10" t="s">
        <v>35</v>
      </c>
      <c r="F57" s="29" t="s">
        <v>29</v>
      </c>
      <c r="G57" s="10" t="s">
        <v>29</v>
      </c>
    </row>
    <row r="58" spans="2:7" s="17" customFormat="1" ht="15" customHeight="1" x14ac:dyDescent="0.2">
      <c r="B58" s="87" t="s">
        <v>23</v>
      </c>
      <c r="C58" s="88"/>
      <c r="D58" s="88"/>
      <c r="E58" s="88"/>
      <c r="F58" s="88"/>
      <c r="G58" s="40"/>
    </row>
    <row r="59" spans="2:7" s="17" customFormat="1" ht="15" customHeight="1" x14ac:dyDescent="0.2">
      <c r="B59" s="7" t="s">
        <v>56</v>
      </c>
      <c r="C59" s="7" t="s">
        <v>57</v>
      </c>
      <c r="D59" s="13">
        <v>70</v>
      </c>
      <c r="E59" s="10" t="s">
        <v>35</v>
      </c>
      <c r="F59" s="29" t="s">
        <v>29</v>
      </c>
      <c r="G59" s="10" t="s">
        <v>29</v>
      </c>
    </row>
    <row r="65" spans="2:7" x14ac:dyDescent="0.2">
      <c r="B65" s="17"/>
      <c r="C65" s="17"/>
      <c r="D65" s="17"/>
      <c r="E65" s="17"/>
      <c r="F65" s="17"/>
      <c r="G65" s="17"/>
    </row>
    <row r="66" spans="2:7" x14ac:dyDescent="0.2">
      <c r="B66" s="17"/>
      <c r="C66" s="17"/>
      <c r="D66" s="17"/>
      <c r="E66" s="17"/>
      <c r="F66" s="17"/>
      <c r="G66" s="17"/>
    </row>
    <row r="67" spans="2:7" x14ac:dyDescent="0.2">
      <c r="B67" s="17"/>
      <c r="C67" s="17"/>
      <c r="D67" s="17"/>
      <c r="E67" s="17"/>
      <c r="F67" s="17"/>
      <c r="G67" s="17"/>
    </row>
  </sheetData>
  <mergeCells count="15">
    <mergeCell ref="B58:F58"/>
    <mergeCell ref="B1:G1"/>
    <mergeCell ref="B3:G3"/>
    <mergeCell ref="B21:G21"/>
    <mergeCell ref="B56:F56"/>
    <mergeCell ref="B15:G15"/>
    <mergeCell ref="B11:G11"/>
    <mergeCell ref="B37:G37"/>
    <mergeCell ref="B18:G18"/>
    <mergeCell ref="B28:G28"/>
    <mergeCell ref="B32:G32"/>
    <mergeCell ref="B41:G41"/>
    <mergeCell ref="B46:G46"/>
    <mergeCell ref="B39:G39"/>
    <mergeCell ref="B9:G9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workbookViewId="0">
      <selection activeCell="B2" sqref="B2:M17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8" ht="24" customHeight="1" x14ac:dyDescent="0.25">
      <c r="A1" s="91" t="s">
        <v>255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1:18" ht="41.25" customHeight="1" x14ac:dyDescent="0.2">
      <c r="A2" s="6" t="s">
        <v>82</v>
      </c>
      <c r="B2" s="92" t="s">
        <v>171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4"/>
    </row>
    <row r="3" spans="1:18" ht="28.5" customHeight="1" x14ac:dyDescent="0.2">
      <c r="A3" s="6" t="s">
        <v>83</v>
      </c>
      <c r="B3" s="92" t="s">
        <v>173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4"/>
    </row>
    <row r="4" spans="1:18" ht="24.75" customHeight="1" x14ac:dyDescent="0.2">
      <c r="A4" s="6" t="s">
        <v>84</v>
      </c>
      <c r="B4" s="92" t="s">
        <v>169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4"/>
    </row>
    <row r="5" spans="1:18" ht="36" customHeight="1" x14ac:dyDescent="0.2">
      <c r="A5" s="6" t="s">
        <v>85</v>
      </c>
      <c r="B5" s="92" t="s">
        <v>166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4"/>
      <c r="N5" s="33"/>
      <c r="O5" s="33"/>
      <c r="P5" s="33"/>
      <c r="Q5" s="33"/>
      <c r="R5" s="33"/>
    </row>
    <row r="6" spans="1:18" ht="26.25" customHeight="1" x14ac:dyDescent="0.2">
      <c r="A6" s="6" t="s">
        <v>179</v>
      </c>
      <c r="B6" s="92" t="s">
        <v>168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4"/>
      <c r="N6" s="34"/>
      <c r="O6" s="34"/>
      <c r="P6" s="34"/>
    </row>
    <row r="7" spans="1:18" ht="27.75" customHeight="1" x14ac:dyDescent="0.2">
      <c r="A7" s="6" t="s">
        <v>86</v>
      </c>
      <c r="B7" s="92" t="s">
        <v>167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4"/>
    </row>
    <row r="8" spans="1:18" ht="28.5" customHeight="1" x14ac:dyDescent="0.2">
      <c r="A8" s="6" t="s">
        <v>87</v>
      </c>
      <c r="B8" s="92" t="s">
        <v>165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4"/>
    </row>
    <row r="9" spans="1:18" ht="26.25" customHeight="1" x14ac:dyDescent="0.2">
      <c r="A9" s="6" t="s">
        <v>178</v>
      </c>
      <c r="B9" s="92" t="s">
        <v>172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4"/>
    </row>
    <row r="10" spans="1:18" ht="23.25" customHeight="1" x14ac:dyDescent="0.2">
      <c r="A10" s="6" t="s">
        <v>88</v>
      </c>
      <c r="B10" s="92" t="s">
        <v>89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4"/>
    </row>
    <row r="11" spans="1:18" ht="24" customHeight="1" x14ac:dyDescent="0.2">
      <c r="A11" s="6" t="s">
        <v>111</v>
      </c>
      <c r="B11" s="92" t="s">
        <v>90</v>
      </c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4"/>
    </row>
    <row r="12" spans="1:18" ht="21.75" customHeight="1" x14ac:dyDescent="0.2">
      <c r="A12" s="6" t="s">
        <v>177</v>
      </c>
      <c r="B12" s="92" t="s">
        <v>170</v>
      </c>
      <c r="C12" s="93"/>
      <c r="D12" s="93"/>
      <c r="E12" s="93"/>
      <c r="F12" s="93"/>
      <c r="G12" s="93"/>
      <c r="H12" s="93"/>
      <c r="I12" s="93"/>
      <c r="J12" s="93"/>
      <c r="K12" s="59"/>
      <c r="L12" s="59"/>
      <c r="M12" s="60"/>
    </row>
    <row r="13" spans="1:18" ht="21.75" customHeight="1" x14ac:dyDescent="0.2">
      <c r="A13" s="6" t="s">
        <v>176</v>
      </c>
      <c r="B13" s="92" t="s">
        <v>150</v>
      </c>
      <c r="C13" s="93"/>
      <c r="D13" s="93"/>
      <c r="E13" s="93"/>
      <c r="F13" s="93"/>
      <c r="G13" s="93"/>
      <c r="H13" s="93"/>
      <c r="I13" s="93"/>
      <c r="J13" s="93"/>
      <c r="K13" s="59"/>
      <c r="L13" s="59"/>
      <c r="M13" s="60"/>
    </row>
    <row r="14" spans="1:18" ht="29.25" customHeight="1" x14ac:dyDescent="0.2">
      <c r="A14" s="6" t="s">
        <v>175</v>
      </c>
      <c r="B14" s="92" t="s">
        <v>180</v>
      </c>
      <c r="C14" s="93"/>
      <c r="D14" s="93"/>
      <c r="E14" s="93"/>
      <c r="F14" s="93"/>
      <c r="G14" s="93"/>
      <c r="H14" s="93"/>
      <c r="I14" s="93"/>
      <c r="J14" s="93"/>
      <c r="K14" s="59"/>
      <c r="L14" s="59"/>
      <c r="M14" s="60"/>
    </row>
    <row r="15" spans="1:18" ht="45.75" customHeight="1" x14ac:dyDescent="0.2">
      <c r="A15" s="6" t="s">
        <v>229</v>
      </c>
      <c r="B15" s="92" t="s">
        <v>233</v>
      </c>
      <c r="C15" s="93"/>
      <c r="D15" s="93"/>
      <c r="E15" s="93"/>
      <c r="F15" s="93"/>
      <c r="G15" s="93"/>
      <c r="H15" s="93"/>
      <c r="I15" s="93"/>
      <c r="J15" s="93"/>
      <c r="K15" s="61"/>
      <c r="L15" s="61"/>
      <c r="M15" s="62"/>
    </row>
    <row r="16" spans="1:18" ht="41.25" customHeight="1" x14ac:dyDescent="0.2">
      <c r="A16" s="6" t="s">
        <v>230</v>
      </c>
      <c r="B16" s="92" t="s">
        <v>234</v>
      </c>
      <c r="C16" s="93"/>
      <c r="D16" s="93"/>
      <c r="E16" s="93"/>
      <c r="F16" s="93"/>
      <c r="G16" s="93"/>
      <c r="H16" s="93"/>
      <c r="I16" s="93"/>
      <c r="J16" s="93"/>
      <c r="K16" s="61"/>
      <c r="L16" s="61"/>
      <c r="M16" s="62"/>
    </row>
    <row r="17" spans="1:13" ht="39.75" customHeight="1" x14ac:dyDescent="0.2">
      <c r="A17" s="6" t="s">
        <v>235</v>
      </c>
      <c r="B17" s="92" t="s">
        <v>236</v>
      </c>
      <c r="C17" s="93"/>
      <c r="D17" s="93"/>
      <c r="E17" s="93"/>
      <c r="F17" s="93"/>
      <c r="G17" s="93"/>
      <c r="H17" s="93"/>
      <c r="I17" s="93"/>
      <c r="J17" s="93"/>
      <c r="K17" s="63"/>
      <c r="L17" s="63"/>
      <c r="M17" s="64"/>
    </row>
  </sheetData>
  <mergeCells count="17">
    <mergeCell ref="B12:J12"/>
    <mergeCell ref="B14:J14"/>
    <mergeCell ref="B13:J13"/>
    <mergeCell ref="B17:J17"/>
    <mergeCell ref="B11:M11"/>
    <mergeCell ref="B15:J15"/>
    <mergeCell ref="B16:J16"/>
    <mergeCell ref="A1:L1"/>
    <mergeCell ref="B9:M9"/>
    <mergeCell ref="B10:M10"/>
    <mergeCell ref="B8:M8"/>
    <mergeCell ref="B2:M2"/>
    <mergeCell ref="B3:M3"/>
    <mergeCell ref="B5:M5"/>
    <mergeCell ref="B6:M6"/>
    <mergeCell ref="B4:M4"/>
    <mergeCell ref="B7:M7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8"/>
  <sheetViews>
    <sheetView tabSelected="1" workbookViewId="0">
      <selection activeCell="C3" sqref="C3:K3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6" t="s">
        <v>256</v>
      </c>
      <c r="C1" s="96"/>
      <c r="D1" s="96"/>
      <c r="E1" s="96"/>
      <c r="F1" s="96"/>
      <c r="G1" s="96"/>
      <c r="H1" s="96"/>
      <c r="I1" s="96"/>
      <c r="J1" s="96"/>
      <c r="K1" s="96"/>
      <c r="N1" s="17"/>
      <c r="O1" s="17"/>
      <c r="P1" s="17"/>
    </row>
    <row r="2" spans="2:16" s="17" customFormat="1" ht="24.75" customHeight="1" x14ac:dyDescent="0.2">
      <c r="B2" s="97" t="s">
        <v>106</v>
      </c>
      <c r="C2" s="98"/>
      <c r="D2" s="98"/>
      <c r="E2" s="98"/>
      <c r="F2" s="98"/>
      <c r="G2" s="98"/>
      <c r="H2" s="98"/>
      <c r="I2" s="98"/>
      <c r="J2" s="98"/>
      <c r="K2" s="99"/>
    </row>
    <row r="3" spans="2:16" s="17" customFormat="1" ht="42" customHeight="1" x14ac:dyDescent="0.2">
      <c r="B3" s="47" t="s">
        <v>279</v>
      </c>
      <c r="C3" s="101" t="s">
        <v>241</v>
      </c>
      <c r="D3" s="101"/>
      <c r="E3" s="101"/>
      <c r="F3" s="101"/>
      <c r="G3" s="101"/>
      <c r="H3" s="101"/>
      <c r="I3" s="101"/>
      <c r="J3" s="101"/>
      <c r="K3" s="101"/>
    </row>
    <row r="4" spans="2:16" s="17" customFormat="1" ht="47.25" customHeight="1" x14ac:dyDescent="0.2">
      <c r="B4" s="95" t="s">
        <v>142</v>
      </c>
      <c r="C4" s="95"/>
      <c r="D4" s="95"/>
      <c r="E4" s="95"/>
      <c r="F4" s="95"/>
      <c r="G4" s="95"/>
      <c r="H4" s="95"/>
      <c r="I4" s="95"/>
      <c r="J4" s="95"/>
      <c r="K4" s="95"/>
    </row>
    <row r="5" spans="2:16" s="17" customFormat="1" ht="47.25" customHeight="1" x14ac:dyDescent="0.2">
      <c r="B5" s="45" t="s">
        <v>240</v>
      </c>
      <c r="C5" s="101" t="s">
        <v>241</v>
      </c>
      <c r="D5" s="101"/>
      <c r="E5" s="101"/>
      <c r="F5" s="101"/>
      <c r="G5" s="101"/>
      <c r="H5" s="101"/>
      <c r="I5" s="101"/>
      <c r="J5" s="101"/>
      <c r="K5" s="101"/>
    </row>
    <row r="6" spans="2:16" s="17" customFormat="1" ht="47.25" customHeight="1" x14ac:dyDescent="0.2">
      <c r="B6" s="46" t="s">
        <v>248</v>
      </c>
      <c r="C6" s="101" t="s">
        <v>247</v>
      </c>
      <c r="D6" s="101"/>
      <c r="E6" s="101"/>
      <c r="F6" s="101"/>
      <c r="G6" s="101"/>
      <c r="H6" s="101"/>
      <c r="I6" s="101"/>
      <c r="J6" s="101"/>
      <c r="K6" s="101"/>
    </row>
    <row r="7" spans="2:16" s="17" customFormat="1" ht="26.25" customHeight="1" x14ac:dyDescent="0.2">
      <c r="B7" s="95" t="s">
        <v>54</v>
      </c>
      <c r="C7" s="95"/>
      <c r="D7" s="95"/>
      <c r="E7" s="95"/>
      <c r="F7" s="95"/>
      <c r="G7" s="95"/>
      <c r="H7" s="95"/>
      <c r="I7" s="95"/>
      <c r="J7" s="95"/>
      <c r="K7" s="95"/>
    </row>
    <row r="8" spans="2:16" s="17" customFormat="1" ht="39" customHeight="1" x14ac:dyDescent="0.2">
      <c r="B8" s="18" t="s">
        <v>96</v>
      </c>
      <c r="C8" s="100" t="s">
        <v>74</v>
      </c>
      <c r="D8" s="100"/>
      <c r="E8" s="100"/>
      <c r="F8" s="100"/>
      <c r="G8" s="100"/>
      <c r="H8" s="100"/>
      <c r="I8" s="100"/>
      <c r="J8" s="100"/>
      <c r="K8" s="100"/>
    </row>
  </sheetData>
  <mergeCells count="8">
    <mergeCell ref="B7:K7"/>
    <mergeCell ref="B1:K1"/>
    <mergeCell ref="B4:K4"/>
    <mergeCell ref="B2:K2"/>
    <mergeCell ref="C8:K8"/>
    <mergeCell ref="C5:K5"/>
    <mergeCell ref="C6:K6"/>
    <mergeCell ref="C3:K3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2015-08-20T11:08:10Z</cp:lastPrinted>
  <dcterms:created xsi:type="dcterms:W3CDTF">2010-10-06T05:28:12Z</dcterms:created>
  <dcterms:modified xsi:type="dcterms:W3CDTF">2016-05-31T05:58:09Z</dcterms:modified>
</cp:coreProperties>
</file>